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1956" yWindow="462" windowWidth="18774" windowHeight="10651"/>
  </bookViews>
  <sheets>
    <sheet name="Sponsored Projects 2015-2018" sheetId="8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4" i="8" l="1"/>
  <c r="G55" i="8"/>
  <c r="G49" i="8"/>
  <c r="G43" i="8"/>
  <c r="G38" i="8"/>
  <c r="G37" i="8"/>
  <c r="G33" i="8"/>
  <c r="G32" i="8"/>
  <c r="G29" i="8"/>
  <c r="G27" i="8"/>
  <c r="G26" i="8"/>
  <c r="G23" i="8"/>
  <c r="G14" i="8"/>
  <c r="G13" i="8"/>
  <c r="G9" i="8"/>
  <c r="A6" i="8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G218" i="8" l="1"/>
  <c r="G195" i="8"/>
  <c r="G168" i="8"/>
  <c r="G156" i="8"/>
  <c r="G147" i="8"/>
  <c r="G75" i="8"/>
  <c r="G263" i="8" l="1"/>
</calcChain>
</file>

<file path=xl/sharedStrings.xml><?xml version="1.0" encoding="utf-8"?>
<sst xmlns="http://schemas.openxmlformats.org/spreadsheetml/2006/main" count="1142" uniqueCount="729">
  <si>
    <t>TOTAL</t>
  </si>
  <si>
    <t>UGC</t>
  </si>
  <si>
    <t>SERB</t>
  </si>
  <si>
    <t>DST</t>
  </si>
  <si>
    <t>RGNIYD</t>
  </si>
  <si>
    <t>NBHM</t>
  </si>
  <si>
    <t>ICSSR</t>
  </si>
  <si>
    <t>DBT</t>
  </si>
  <si>
    <t>ICMR</t>
  </si>
  <si>
    <t>MHRD</t>
  </si>
  <si>
    <t>BRNS</t>
  </si>
  <si>
    <t>NCSTC</t>
  </si>
  <si>
    <t>INSA</t>
  </si>
  <si>
    <t>DRDE</t>
  </si>
  <si>
    <t>CICT</t>
  </si>
  <si>
    <t>CSIR</t>
  </si>
  <si>
    <t>TNSCST</t>
  </si>
  <si>
    <t>TNSLURB</t>
  </si>
  <si>
    <t>DST-FIST</t>
  </si>
  <si>
    <r>
      <t xml:space="preserve">Institute Name : </t>
    </r>
    <r>
      <rPr>
        <b/>
        <sz val="12"/>
        <color indexed="8"/>
        <rFont val="Times New Roman"/>
        <family val="1"/>
      </rPr>
      <t>MADURAI KAMARAJ UNIVERSITY</t>
    </r>
  </si>
  <si>
    <t xml:space="preserve">Sponsored Research Projects (2017-2018)                                                                                                                                                                                    </t>
  </si>
  <si>
    <t>Sl. No.</t>
  </si>
  <si>
    <t>Name of Faculty</t>
  </si>
  <si>
    <t xml:space="preserve">Name of the Funding agency </t>
  </si>
  <si>
    <t>Title of the Project</t>
  </si>
  <si>
    <t>Sanctioned order no.</t>
  </si>
  <si>
    <t>Sanctioned date</t>
  </si>
  <si>
    <t>Amount Received                       (In Rupees)</t>
  </si>
  <si>
    <t>MoEF</t>
  </si>
  <si>
    <t>Anand M</t>
  </si>
  <si>
    <t>Investigation of marine seaweed pigments as sensitizers in solar cells</t>
  </si>
  <si>
    <t>SB/EMEQ-061/2013</t>
  </si>
  <si>
    <t>Synthesis of Chitosan nanoparticles from marine organisms of the Gulf of Mannar region, South India</t>
  </si>
  <si>
    <t>39-559/2010 (SR)</t>
  </si>
  <si>
    <t>Anitha K</t>
  </si>
  <si>
    <t>Raman spectroscopic study of graphene synthesized by direct exfoliation of graphite</t>
  </si>
  <si>
    <t>CSIR-03(1312)/14/EMR-II</t>
  </si>
  <si>
    <t>Annaraj J</t>
  </si>
  <si>
    <t>Synthesis, characterization and applications of nano structured materials in biological matters: A nano bio approach</t>
  </si>
  <si>
    <t>42-247/2013(SR)</t>
  </si>
  <si>
    <t>Arlin Jose Amali A</t>
  </si>
  <si>
    <t>Designing strategies to recover and recycle the homogeneous chiral catalysts by immobilizing on magnetic materials: Application in Asymmetric Transfer Hydrogenation of ketones and imines</t>
  </si>
  <si>
    <t>DST/INSPIRE Faculty Award/IFA12-CH-49</t>
  </si>
  <si>
    <t xml:space="preserve">Bhuvaneswaran </t>
  </si>
  <si>
    <t>A study on social exclusion of dalits in Madurai and Theni districts of Tamil Nadu</t>
  </si>
  <si>
    <t>F.5-52/2010(HRP)</t>
  </si>
  <si>
    <t>Chandrasekaran S</t>
  </si>
  <si>
    <t xml:space="preserve">Tamil Nadu State Land Use Research Board </t>
  </si>
  <si>
    <t>Studies on the ecological, economical and sociological impacts of invasive species in Tamil Nadu</t>
  </si>
  <si>
    <t>535/SPC/LUD/2016</t>
  </si>
  <si>
    <t>Dharmaraj T</t>
  </si>
  <si>
    <t>Sociocultural status of the folk performing artists of Tamil Nadu in the context of globalisation</t>
  </si>
  <si>
    <t>Dhakshinamoorthy A</t>
  </si>
  <si>
    <t>DST-SERB</t>
  </si>
  <si>
    <t>Green recyclable porous materials as catalysts for the synthesis of fine chemicals</t>
  </si>
  <si>
    <t>SB/FT/CS-166/2013</t>
  </si>
  <si>
    <t>Ganesh D</t>
  </si>
  <si>
    <t xml:space="preserve">Development of diagnostic SNPs panel as DNA marker for precise identification of coffee varieties of interspecific origin using chloroplast gene sequences </t>
  </si>
  <si>
    <t xml:space="preserve">SERB/F/8207/ 2015-16 </t>
  </si>
  <si>
    <t>Gnanakumar G</t>
  </si>
  <si>
    <t xml:space="preserve">Graphene based ORR catalyst equipped waste water treatment microbial fuel cells for the enhanced  bioelectricity generation and clean water and phosphate extraction                                                                                          </t>
  </si>
  <si>
    <t>EMR/2015/000912</t>
  </si>
  <si>
    <t>18-01-2016</t>
  </si>
  <si>
    <t>Gopal P</t>
  </si>
  <si>
    <t>Exploraion on transcriptome and proteome analysis af Abelmoschus esculentus for the effective RNAi strategies against yellow vein mosaic diseases</t>
  </si>
  <si>
    <t>SB/EMEQ-070/2013</t>
  </si>
  <si>
    <t xml:space="preserve">Gopal P &amp; Sridevi G </t>
  </si>
  <si>
    <t>DBT, India</t>
  </si>
  <si>
    <t>Center for Excellence in Innovative Biotechnology (CEIB) project on “Development of sheath blight disease resistant…. to MKU and DRR, Hyderabad. Team leader is Prof. K. Veluthambi. Principal Investigators: MKU, Dr. K.Veluthambi, Dr. G. Sridevi , Dr. P. Gopal  and DRR part: S. M. Balachandran, and    S. K. Mangrauthia.(Joint PI)</t>
  </si>
  <si>
    <t>BT/PR6466/COE/34/16/12</t>
  </si>
  <si>
    <t>Gopinathan C</t>
  </si>
  <si>
    <t>MNRE</t>
  </si>
  <si>
    <t>Research, Design and Development of Solar Thermal Technologies</t>
  </si>
  <si>
    <t>7/1/2009-10/ST</t>
  </si>
  <si>
    <t>Gunasekaran P</t>
  </si>
  <si>
    <t>RICEFUEL:
Engineering enzymes, for advanced biofuels</t>
  </si>
  <si>
    <t>BT/IN/Indo-UK/SuBB/21/SSY/2013</t>
  </si>
  <si>
    <t>Jebasingh T</t>
  </si>
  <si>
    <t>Development of an on-site diagnostic kit for cardomom mosaic virus</t>
  </si>
  <si>
    <t>BT/PR5967/PBD/16/991/2012</t>
  </si>
  <si>
    <t>38(1321)/12/EMR-II</t>
  </si>
  <si>
    <t>Kannan A</t>
  </si>
  <si>
    <t>ICSSR, New Delhi</t>
  </si>
  <si>
    <t>Changing scenario of common Property Resources (CPRs) and Its impact on the Local communities Livelihood: A study with Reference to Pudukkottai District of Tamil Nadu</t>
  </si>
  <si>
    <t>02/228/SC/2016-17/RP</t>
  </si>
  <si>
    <t>Kannan ND</t>
  </si>
  <si>
    <t>UGC-MRP</t>
  </si>
  <si>
    <t>42-956/2013(SR)</t>
  </si>
  <si>
    <t>SB/YS/CS-148/2013</t>
  </si>
  <si>
    <t>Karuppathevan U</t>
  </si>
  <si>
    <t>A comparative study of Ramayanam in Tamil and other Dravidian languages (Kannada, Telugu and Malayalam)</t>
  </si>
  <si>
    <t>F5/453/2010(HRP)</t>
  </si>
  <si>
    <t>Kathiresan S</t>
  </si>
  <si>
    <t>SERB-EMEQ</t>
  </si>
  <si>
    <t>Metabolic regulation of PUFA biosynthesisin soyabean using microalgal desaturase and elongase genes</t>
  </si>
  <si>
    <t>SB/EMEQ-219/2014</t>
  </si>
  <si>
    <t>Exploration of micro algal genes for the production of high value polyunsaturated fatty acids in plants</t>
  </si>
  <si>
    <t>42-198/2013(SR)</t>
  </si>
  <si>
    <t>Kumaresan G</t>
  </si>
  <si>
    <t>Identification of Genes and Pathways Involved in Hypocholestremic Drug responsiveness in Human Cells by RNAi based Functional Pharmacogenmics</t>
  </si>
  <si>
    <t>82/12/2012/PHGEN(TF)/BMS</t>
  </si>
  <si>
    <t>Mahesh A</t>
  </si>
  <si>
    <t>Molecular cloning and expression of anticancer sesquiterpene lactone synthase from taraxacum officinale</t>
  </si>
  <si>
    <t>SB/FT/LS-245/2012</t>
  </si>
  <si>
    <t>Mayil Murugan R</t>
  </si>
  <si>
    <t>Bioinspired models for unusual tris histidine motif in non hoome iron enzyme</t>
  </si>
  <si>
    <t>2013/37C/50/BRNS/2277</t>
  </si>
  <si>
    <t>MurugaPoopathi Raja K</t>
  </si>
  <si>
    <t>DBT-RGYI</t>
  </si>
  <si>
    <t>Biophysical Investigation on the folding and aggregation of Homo-Asparagine Peptide Repeats in Plasmodium falciparum</t>
  </si>
  <si>
    <t>BT/PR6835/GBD/27/483/2012</t>
  </si>
  <si>
    <t>Biophysical probing on conformations and aggregation properties of poly-glutamine Peptides</t>
  </si>
  <si>
    <t>SB/EMEQ-299/2013</t>
  </si>
  <si>
    <t>SERB-FT</t>
  </si>
  <si>
    <t>Chemical Synthesis and biophysical characterization of homoleucinefoldamers inspired from proteins</t>
  </si>
  <si>
    <t>SB/FT/CS-186/2011</t>
  </si>
  <si>
    <t>Design, Development and evaluation of peptide based inhibitors for Bacillus anthracis</t>
  </si>
  <si>
    <t>ST/14-15/DRD-202/03</t>
  </si>
  <si>
    <t>Murugesan S</t>
  </si>
  <si>
    <t xml:space="preserve">Investigation of New Hole Transporting Materials for Efficient Perovskite Organic-Inorganic Hybrid Solar Cells </t>
  </si>
  <si>
    <t>Sanction No. DST/TM/CERI/C130(G)</t>
  </si>
  <si>
    <t>Muthusubramanian S</t>
  </si>
  <si>
    <t>Palladium catalyzed coupling reactions for the synthesis of highly substituted heterocycles</t>
  </si>
  <si>
    <t>sanction  letter No 21(1030)/16/EMR-II</t>
  </si>
  <si>
    <t>Nagarathinam S</t>
  </si>
  <si>
    <t>NCSTC, DST, GOI</t>
  </si>
  <si>
    <t>School in Eco-Media WaSH  Science Communication</t>
  </si>
  <si>
    <t>CO/P/FP/G38/2015</t>
  </si>
  <si>
    <t>Nallakaman M</t>
  </si>
  <si>
    <t>Role of cvaste groups in new panchayati raj institutions</t>
  </si>
  <si>
    <t>5-269/2012(HRP)</t>
  </si>
  <si>
    <t>Pitchumani K</t>
  </si>
  <si>
    <t>Ionic Liquids in Catalysis: Utility of Chiral and Task-Specific Ionic Liquids for Selective Transformations in  Organic Synthesis</t>
  </si>
  <si>
    <t>02(0190)/14/EMR-II</t>
  </si>
  <si>
    <t xml:space="preserve">CSIR </t>
  </si>
  <si>
    <t>Sustainable Nanomaterials: Bioinspired Synthesis, Catalysis and Sensor Applications</t>
  </si>
  <si>
    <t xml:space="preserve">21(1031)/16/EMR-II </t>
  </si>
  <si>
    <t>Rajendhran J</t>
  </si>
  <si>
    <t>Production and improvement
of bacterial keratinase and 
Demonstration of feather waste 
management by keratin bydrolyzing 
bacteria at pilot scale</t>
  </si>
  <si>
    <t>BT/PR/4799/PID/6/642/2012</t>
  </si>
  <si>
    <t>Molecular epidermiology and genomics of genomics of mastics-associated staphylococci</t>
  </si>
  <si>
    <t>BT/PR11245/ADV/90/165/2014</t>
  </si>
  <si>
    <t xml:space="preserve">Network Project on Brucellosis </t>
  </si>
  <si>
    <t>DBT Network Project on 
Brucellosis/2012</t>
  </si>
  <si>
    <t>Ramachandran K</t>
  </si>
  <si>
    <t>CSIR Emeritus
 Scientist Scheme</t>
  </si>
  <si>
    <t>Nano Ferroelectric and Ferromagnetic
 materials for Gas sensing and 
photovoltic applications</t>
  </si>
  <si>
    <t>21(856)/11/EMR-II</t>
  </si>
  <si>
    <t>Ramakritinan CM</t>
  </si>
  <si>
    <t xml:space="preserve">2. Department of Biotechnology </t>
  </si>
  <si>
    <t>Molecular Diversity of Coral Zooxanthellae of Palk Bay Coast, India</t>
  </si>
  <si>
    <t xml:space="preserve">BT/PR6134/BCE/8/914/2012 </t>
  </si>
  <si>
    <t>Gulf of Mannar Biosphere Reserve Trust, Ramanathapuram</t>
  </si>
  <si>
    <t>Impact of ocean acidification on calcification on Marine Shell-fishes of Gulf of Mannar and analyzing the changes taken place over the period of 3 years</t>
  </si>
  <si>
    <t>GOMBRT/C.No.1008/2013/DO</t>
  </si>
  <si>
    <t xml:space="preserve">Ministry of Environment, Forests and climate change, New Delhi  </t>
  </si>
  <si>
    <t>Marine litter in the coastal and coral reef Envionment of Gulf of Mannar</t>
  </si>
  <si>
    <t>F. No. 22-08/2009-CS.I</t>
  </si>
  <si>
    <t>Ramaraj R</t>
  </si>
  <si>
    <t xml:space="preserve">Preparation of nano composite materials and other electro catalytic, sensor and photo electro catalytic applications </t>
  </si>
  <si>
    <t>SB/SI/IC-03/2013</t>
  </si>
  <si>
    <t>Preparation and Characterization of different size and shape mone and bi metal nano structure material embedded in polymer matrix and their madified electrodes for applications in catalyses and sensor</t>
  </si>
  <si>
    <t>21(1006)/1515/EMR-II</t>
  </si>
  <si>
    <t>Ramasamy S</t>
  </si>
  <si>
    <t xml:space="preserve">Identification and Characterization of Noval Therauputic Cardiac Phospatase inhibitos from sponge associated epi bacterial meta genome </t>
  </si>
  <si>
    <t>BT/PR/10547</t>
  </si>
  <si>
    <t>Ranjith Kumar R</t>
  </si>
  <si>
    <t>UGC, New Delhi</t>
  </si>
  <si>
    <t>Synthesis and biological evaluation of novel thienopyridine derivatives</t>
  </si>
  <si>
    <t xml:space="preserve">F. No. 42-242/2013(SR) </t>
  </si>
  <si>
    <t>Sankar N Dr.</t>
  </si>
  <si>
    <t xml:space="preserve">Inositol 1,4,5-triphosphate Signaling Mediated activation of CaMKII During Cardiac Remodeling </t>
  </si>
  <si>
    <t>EMR/2015/000945</t>
  </si>
  <si>
    <t>Saraswathi R</t>
  </si>
  <si>
    <t>Novel nanocarbon composites as photocatalysts and electrocatalysts for environmental applications</t>
  </si>
  <si>
    <t>42-911/2013 (SR) dt. 25.3. 2013</t>
  </si>
  <si>
    <t>Selvam GS</t>
  </si>
  <si>
    <t>Identification of novel biomarker in cardiac arrhythmia induced rats and its significance on human serum sample</t>
  </si>
  <si>
    <t>52/13/2011-BMS</t>
  </si>
  <si>
    <t>immunotherapeutic………… Mice</t>
  </si>
  <si>
    <t>BT/PR14114/PFN/20/1051/2015</t>
  </si>
  <si>
    <t>Molecular mechanism of oxidant scavenging and modulation of NRF2-ARF mediated gene expression through NO signalling by bioactive compounds in cultured cardiomio blasts</t>
  </si>
  <si>
    <t>27(028)/12/EMR II</t>
  </si>
  <si>
    <t>Shanmugaiah V</t>
  </si>
  <si>
    <t>Biological Control of Sheath blight Disease in Rice  Using Phenazine Antibiotics produced Rice Rhizospheric Fluorescent Pseudomonads</t>
  </si>
  <si>
    <t>F.No.39-214/2010(SR) 2nd December 2015</t>
  </si>
  <si>
    <t>Siva A</t>
  </si>
  <si>
    <t>DST-SERB-EMR, New 4Delhi</t>
  </si>
  <si>
    <t>DST-SERB, EMR/2015/000969,</t>
  </si>
  <si>
    <t>Sivakumar B</t>
  </si>
  <si>
    <t>Mathematical Modeling and Analysis of Stochastic multi server inventory systems</t>
  </si>
  <si>
    <t>No.2/48(19)/NBHM(Rp)/R&amp;D/16639</t>
  </si>
  <si>
    <t>Sivakumar N</t>
  </si>
  <si>
    <t>SERB, India</t>
  </si>
  <si>
    <t>SB/YS/LS-05/2014</t>
  </si>
  <si>
    <t>Probiotics in Shrimp Aquaculture: 
Screening, Molecular Characterization
 and Genetic Improvement of Lactic 
Acid Bacteria.</t>
  </si>
  <si>
    <t>41-1171/2012 (SR)</t>
  </si>
  <si>
    <t>Sujin P. Jose</t>
  </si>
  <si>
    <t>Investication of hybrid metal oxide/
 multi metal nano-materials for super
 capacitorApplication</t>
  </si>
  <si>
    <t>42-796/2013 (SR)</t>
  </si>
  <si>
    <t>Suresh P</t>
  </si>
  <si>
    <t>Functionalized graphene oxide and transition metal nanocomposite: An efficient hybrid catalyst for coupling reactions</t>
  </si>
  <si>
    <t>42-291/2013(SR)</t>
  </si>
  <si>
    <t>Development of Chirally Functionalized Graphene Oxide: Sustainable Nano-organocatalyst for Asymmetric Transformations in Organic Synthesis</t>
  </si>
  <si>
    <t>02(0191)/14/EMR-II</t>
  </si>
  <si>
    <t>Thangavel K</t>
  </si>
  <si>
    <t>Precursor feeding and agrobacterium rhizogenes mediated transformation strategies for improved production of bioactive principles from decalepis hamilnonii witht &amp; arn</t>
  </si>
  <si>
    <t>BT/PR/6305/GBD/27/397/2012</t>
  </si>
  <si>
    <t>The Chairpeson, School of Biological Sciences</t>
  </si>
  <si>
    <t>IPLS Programme</t>
  </si>
  <si>
    <t>SR/FST/LST-689/2016</t>
  </si>
  <si>
    <t>UGC-CAS III</t>
  </si>
  <si>
    <t>_</t>
  </si>
  <si>
    <t>F.5-6/2012(SAP)</t>
  </si>
  <si>
    <t>The Chairpeson, School of Physics</t>
  </si>
  <si>
    <t>UGC-DSA</t>
  </si>
  <si>
    <t>F.530/12/DSA/2013 (SAP-I)</t>
  </si>
  <si>
    <t>The Registrar, MKU</t>
  </si>
  <si>
    <t>PURSE Programme</t>
  </si>
  <si>
    <t>FIST-SR.NO. 405 dt.27.02.17</t>
  </si>
  <si>
    <t>2016-2017</t>
  </si>
  <si>
    <t>Varalakshmi P</t>
  </si>
  <si>
    <t xml:space="preserve">Green energy from oleaginous cyanobacteria: producation, optimization and over expression of acetyl CoA carboxylase and thioesterase for biodiesel producation </t>
  </si>
  <si>
    <t>38/1359/13EMR11</t>
  </si>
  <si>
    <t>Bioprospecting of anti cancer and anti inflammatory drugs from marine microganisms</t>
  </si>
  <si>
    <t>SB/EMEQ-128/2013</t>
  </si>
  <si>
    <t>Investigation of marine seaweed pigments as sensitizer in solar cells</t>
  </si>
  <si>
    <t>05.08.2015</t>
  </si>
  <si>
    <t>Study on the impacts of climate change induced Ocean acidification process on the physiology and calcifying rate of Sea Urchins between temperate (New Zealand ) and tropical (India) species.</t>
  </si>
  <si>
    <t>101-3/2014(IC)</t>
  </si>
  <si>
    <t>19.08.2015</t>
  </si>
  <si>
    <t>Amutha Santhanam</t>
  </si>
  <si>
    <t>Characterization and Molecular typing of multiple drug Resistant Strains of Escherichia coli isolated from Community-acquired Urinary tract infections (UTI) in South India</t>
  </si>
  <si>
    <t>39-220/2010(SR)</t>
  </si>
  <si>
    <t>31.08.2015</t>
  </si>
  <si>
    <t>39-559/2010(SR)</t>
  </si>
  <si>
    <t>04.02.2016</t>
  </si>
  <si>
    <t>Arivarignan G</t>
  </si>
  <si>
    <t>Stochastic Inventory Models at Manufacturing Systems with Service Facility</t>
  </si>
  <si>
    <t>21(0894)/12/EMR-II</t>
  </si>
  <si>
    <t>10.02.2016</t>
  </si>
  <si>
    <t>DST - INSPIRE</t>
  </si>
  <si>
    <t>Designing strategies to recover and recycle the homogenious chirel catalysts by immobilizing on magnetic materials: application in asymmetric transfer hydrogenation of ketones and imines</t>
  </si>
  <si>
    <t>DST/INSPIRE Faculty Award / 2012/CH-49</t>
  </si>
  <si>
    <t>18.09.2015</t>
  </si>
  <si>
    <t>Ashok Kumar B</t>
  </si>
  <si>
    <t>Investigation of Self - resistance to daunorubicin conferred by drrC and drrD of Streptomyces peucetius</t>
  </si>
  <si>
    <t>BT/PR14531/BRB/10/850/2010</t>
  </si>
  <si>
    <t>09.06.2015</t>
  </si>
  <si>
    <t>39-289/2010(SR)</t>
  </si>
  <si>
    <t>17.08.2015</t>
  </si>
  <si>
    <t>Ayyavu Mahesh</t>
  </si>
  <si>
    <t>Molecular cloning and expression of anticancer sesquiterpene lactone synthase from Taraxacum officinate</t>
  </si>
  <si>
    <t>04.08.2015</t>
  </si>
  <si>
    <t>Balakrishnan K</t>
  </si>
  <si>
    <t>Interactions of HLA-ACE-ApoE genes in developing the spectrum of secondary complications in diabetes patients from south India</t>
  </si>
  <si>
    <t>41-85/2012/(SR)</t>
  </si>
  <si>
    <t>28.05.2015</t>
  </si>
  <si>
    <t>Balan J</t>
  </si>
  <si>
    <t>Sustainable Development of Heritage Sites Natural and Cultural Perspectives in Tamilnadu</t>
  </si>
  <si>
    <t>5-397/2014(HRP)</t>
  </si>
  <si>
    <t>14.10.2015</t>
  </si>
  <si>
    <t>Balasubramanian N</t>
  </si>
  <si>
    <t>Ramanujam Fellowship Researcy</t>
  </si>
  <si>
    <t>SB/S2/RJN-201/2014</t>
  </si>
  <si>
    <t>20.05.2015</t>
  </si>
  <si>
    <t>TNSPC</t>
  </si>
  <si>
    <t>Studies on the Ecological Economical and Sociological Impacts of Invasive Species in Tamil Nadu</t>
  </si>
  <si>
    <t>23.02.2016</t>
  </si>
  <si>
    <t>Daniel D</t>
  </si>
  <si>
    <t xml:space="preserve">Politics and Socio Economic Trends in Kerala </t>
  </si>
  <si>
    <t>5-203/2013(HRP)</t>
  </si>
  <si>
    <t xml:space="preserve">Dhakshinamoorthy A </t>
  </si>
  <si>
    <t>Green Recyclable porous materials as catalysts for the synthesis of fine chemicals</t>
  </si>
  <si>
    <t>11.09.2015</t>
  </si>
  <si>
    <t>The Dalit Christians of Tamilnadu Ethno History and Socio - Religious Life</t>
  </si>
  <si>
    <t>02/267/2011-12/RPR</t>
  </si>
  <si>
    <t>31.03.2016</t>
  </si>
  <si>
    <t>Dhulasi Birundha</t>
  </si>
  <si>
    <t>Sustainable Livelihood Assets Creation under MGNREGA Act in Madurai District</t>
  </si>
  <si>
    <t>2-11/2015-16/S.Fel</t>
  </si>
  <si>
    <t>29.12.2015</t>
  </si>
  <si>
    <t>Emayavaramban V</t>
  </si>
  <si>
    <t>Socio-cultural life and ethics of fisher folks in Tamilnadu-continuity and change</t>
  </si>
  <si>
    <t>02/64/2013-2014/RPR</t>
  </si>
  <si>
    <t>16.04.2015</t>
  </si>
  <si>
    <t xml:space="preserve">Socio Cultural Life and Ethics of Fisher Folk in Tamilnadu Continuity and Change (With Special reference to Thiruvallur, Nagappattinam , Kanniyakumari Districts </t>
  </si>
  <si>
    <t>02/175/SC/2013-14/RPR</t>
  </si>
  <si>
    <t>06.08.2015</t>
  </si>
  <si>
    <t>DST - SERB</t>
  </si>
  <si>
    <t>Evaluation of Nesting ground and breeding season of Olive Ridley (Sea Turtle) in Nagappatinam coast using GIS and GPS</t>
  </si>
  <si>
    <t>SERB/F/82/12/2015 - 2016</t>
  </si>
  <si>
    <t>03.03.2016</t>
  </si>
  <si>
    <t xml:space="preserve">Ganesh D </t>
  </si>
  <si>
    <t xml:space="preserve">Development of diagnositc SNPs panel as DNA marker for precise identification of coffee varieties of interspecific origin using chloroplast gene sequences </t>
  </si>
  <si>
    <t>SERB/F/8207/2015-2016</t>
  </si>
  <si>
    <t>02.10.2016</t>
  </si>
  <si>
    <t>Gnana kumar G</t>
  </si>
  <si>
    <t xml:space="preserve">Synthesis Structural Thermal and Electrochemical Characterizations of Chitosan Polymer Composites for Fuel Cell Applications </t>
  </si>
  <si>
    <t>43-237/2014(SR)</t>
  </si>
  <si>
    <t>06.07.2015</t>
  </si>
  <si>
    <t xml:space="preserve">Graphene based ORR catalysts equipped wate water treatment microbial fuel cells for the enhanced bioelectricity generation and clean water and phosphate extraction </t>
  </si>
  <si>
    <t>SERB-EMR/2015/000912</t>
  </si>
  <si>
    <t>15.01.2016</t>
  </si>
  <si>
    <t>Exploration on transcriptome and proteome analysis of Abelmoschus esculentus for the effective RNAi stratagies against yellow vein mosaic disease</t>
  </si>
  <si>
    <t>01.09.2015</t>
  </si>
  <si>
    <t xml:space="preserve">Studies on the expression profiles and funcations of micro RNAs in Geminivirus infected plants </t>
  </si>
  <si>
    <t>BT/PR2061/AGR/36/707/2011</t>
  </si>
  <si>
    <t>02.09.2015</t>
  </si>
  <si>
    <t>Jaya Chitra A</t>
  </si>
  <si>
    <t xml:space="preserve">Antioxidant and anticancer effects evoked in vivo by selected medicinal plants” </t>
  </si>
  <si>
    <t>39-286/2010(SR)</t>
  </si>
  <si>
    <t>09.09.2015</t>
  </si>
  <si>
    <t>Jayachandran G</t>
  </si>
  <si>
    <t>Evaluation of the Performance of FDI Receiving Companies in Tamil Nadu</t>
  </si>
  <si>
    <t>SC-04/2015-16/ICSSR/RPS</t>
  </si>
  <si>
    <t>31.12.2015</t>
  </si>
  <si>
    <t>Jayalakshmi M</t>
  </si>
  <si>
    <t xml:space="preserve">Association of KIR Genotypes and Haplotypes with Susceptibility to or Clearance of HBV Infection In South Indian Population </t>
  </si>
  <si>
    <t>39-585/2010(SR)</t>
  </si>
  <si>
    <t>06.10.2015</t>
  </si>
  <si>
    <t>Jayashree S</t>
  </si>
  <si>
    <t>Molecular characterization of the interplay between probiotic Lactobacillus fermentum and intestinal cells employing Tn-Seq approach</t>
  </si>
  <si>
    <t>SB/YS/LS-56/2014</t>
  </si>
  <si>
    <t>05.10.2015</t>
  </si>
  <si>
    <t>Jebasing T</t>
  </si>
  <si>
    <t>Identification of microRNAs of the Potyviridae Characterization of the complete genome of cardamom mosaic virus</t>
  </si>
  <si>
    <t>Development of an on-site diagnositc kit for Cardamom Mosaic Virus</t>
  </si>
  <si>
    <t>18.03.2016</t>
  </si>
  <si>
    <t>Jenefa</t>
  </si>
  <si>
    <t>A Study on Level of Awarness about cyber laws related to social media among its users in Tamil Nadu</t>
  </si>
  <si>
    <t>02/296/2015-16/ICSSR/RP</t>
  </si>
  <si>
    <t>19.02.2016</t>
  </si>
  <si>
    <t>Jeyakumar K</t>
  </si>
  <si>
    <t>Studies on the Influence of Anthropogenic Disturbance and Climate Change on Structure and Functional Attributes of Corals in the Plak Bay, Southeast Coast of India</t>
  </si>
  <si>
    <t>41-109/2012/(SR)</t>
  </si>
  <si>
    <t>Jeyanthinath M</t>
  </si>
  <si>
    <t xml:space="preserve">Fabrication of porous silicon and tailoring its applications towards photovoltaic devices </t>
  </si>
  <si>
    <t>SERB/F/3892/2015</t>
  </si>
  <si>
    <t>08.09.2015</t>
  </si>
  <si>
    <t>Local Commons and Rural Poor Livelihood Sustenance: A Case Study of Two Villages in Tamilnadu</t>
  </si>
  <si>
    <t>2/196/2011-12/SC/RPR</t>
  </si>
  <si>
    <t>16.06.2015</t>
  </si>
  <si>
    <t>Investigation of serum pharmacology based analysis and anti cancer property of Indigofera aspalathoides Vahl a medicinal plant</t>
  </si>
  <si>
    <t>SB/YS/LS-148/2013</t>
  </si>
  <si>
    <t>20.07.2015</t>
  </si>
  <si>
    <t>Investigation on enhanced UV-B radiation induced therapeutically valuable novel biomoleculers of withania somnifera Dun</t>
  </si>
  <si>
    <t>12.08.2016</t>
  </si>
  <si>
    <t>Karuppiah C</t>
  </si>
  <si>
    <t xml:space="preserve">A Social Issue of Environmental Pollution on Public Health in Madurai District </t>
  </si>
  <si>
    <t>02/236/SC/2014-15/RPR</t>
  </si>
  <si>
    <t>02.11.2015</t>
  </si>
  <si>
    <t>Karuppudurai T</t>
  </si>
  <si>
    <t>Functions and Regulation of Kainate  type Clutamate Receptors in the Drosophila central Nervous System (CNS)</t>
  </si>
  <si>
    <t>BT/RLI/Re-entry/14/2013</t>
  </si>
  <si>
    <t>11.05.2015</t>
  </si>
  <si>
    <t>Kasirajan R</t>
  </si>
  <si>
    <t xml:space="preserve">Pan Indian Characteristics of Indian Epics with special reference to Sanskrit and Tamil Epics </t>
  </si>
  <si>
    <t>5-416/2013 (HRP)</t>
  </si>
  <si>
    <t>13.05.2015</t>
  </si>
  <si>
    <t xml:space="preserve">Cilappatikara Ayvatarikal </t>
  </si>
  <si>
    <t>11-264/2015-16/CICT/Projects/</t>
  </si>
  <si>
    <t>Studies on expression levels of essential Fattyacid Biosynthetic genes in Micro Algae</t>
  </si>
  <si>
    <t>SR/FT/LS-47/2011</t>
  </si>
  <si>
    <t>11.01.2016</t>
  </si>
  <si>
    <t>Optimization and identification of cellular targets of potential cancer therapeutic drug candidates by nanoparticle mediated capture assays</t>
  </si>
  <si>
    <t>BT/PR6769/NNT/28/616/2012</t>
  </si>
  <si>
    <t>02.12.2015</t>
  </si>
  <si>
    <t>Establishment of Multi - target screening platform for a rapid hit-to-lead selection process in targeted and combinatorial drug development.</t>
  </si>
  <si>
    <t>BT/PR4500/PID/6/676/2012</t>
  </si>
  <si>
    <t>12.11.2015</t>
  </si>
  <si>
    <t>Unit of Excellence ( UOE) in Cancer Biology: " Development of Genomics Guided Novel Diagnostic and Targeted Therapeutic Strategies for Gastric cancer</t>
  </si>
  <si>
    <t>BT/MED/30 sp11290/2015</t>
  </si>
  <si>
    <t xml:space="preserve"> 26.05.2015</t>
  </si>
  <si>
    <t>Manonmani I K</t>
  </si>
  <si>
    <t>A Spatio Temporal Analysis of Land Use Land Cover Change of Impacts of Quarry Dumps on Agricultural Land Using GIS A Case Study of Melur Taluk in Madurai District</t>
  </si>
  <si>
    <t>02/64/2013-14/RPR</t>
  </si>
  <si>
    <t>23.06.2015</t>
  </si>
  <si>
    <t>Marimuthu G</t>
  </si>
  <si>
    <t xml:space="preserve">A Study on Bat-plant interactions </t>
  </si>
  <si>
    <t>SP/SS/2013</t>
  </si>
  <si>
    <t>01.10.2015</t>
  </si>
  <si>
    <t xml:space="preserve">Are Fruit Bats Vermin or Beneficail </t>
  </si>
  <si>
    <t>43-564/2014(SR)</t>
  </si>
  <si>
    <t>23.10.2015</t>
  </si>
  <si>
    <t>Development and Biocompailability Iron based PARACEST-Contrast Agents: Targeting Glucose &amp; Glutamine Transporters of Cancer Cells</t>
  </si>
  <si>
    <t>6242-93/RGGB/PMD/DBT/RMMN/2015</t>
  </si>
  <si>
    <t>29.07.2015</t>
  </si>
  <si>
    <t>Muniyandi C</t>
  </si>
  <si>
    <t>An Analysis of Gender, Poverty Reduction and Migration in Tamilnadu</t>
  </si>
  <si>
    <t>RESPRO/SC-03/ICSSR/2014-15/RPS</t>
  </si>
  <si>
    <t xml:space="preserve">An Economic Analysis of Sri Lankan - Tamil Refugee's Living Camps in Tamil nadu </t>
  </si>
  <si>
    <t>5-66/2014(HRP)</t>
  </si>
  <si>
    <t>Muralisankar S</t>
  </si>
  <si>
    <t>Studies on Stability of Dynamical Systems</t>
  </si>
  <si>
    <t>25/(0213)/13/EMR-II (EBMR2539)</t>
  </si>
  <si>
    <t>Muruga Poopathi Raja K</t>
  </si>
  <si>
    <t>Biophysical Investigation on the Folding and Aggregation of Homo- Asparagine Peptide Repeats in Plasmodium Falciparum Proteome</t>
  </si>
  <si>
    <t>BT/PR6835/(GBD)/274/483/2012</t>
  </si>
  <si>
    <t>05.12.2015</t>
  </si>
  <si>
    <t>UGC - IRA</t>
  </si>
  <si>
    <t xml:space="preserve">Design of Peptide Gel Nano Biomaterials for biomedical Applications </t>
  </si>
  <si>
    <t>SO/SO/(P&amp;D)/XII Plan/IRA/2014-15</t>
  </si>
  <si>
    <t>27.04.2015</t>
  </si>
  <si>
    <t>Murugan M</t>
  </si>
  <si>
    <t>Potential of biopigment of coelomycetes isolated from Medicinal plants</t>
  </si>
  <si>
    <t>39-211/2010(SR)</t>
  </si>
  <si>
    <t>12.01.2016</t>
  </si>
  <si>
    <t>Muthu R</t>
  </si>
  <si>
    <t>Social Status and Empowerment of Disabled Women in Madurai District - A Sociological Analysis</t>
  </si>
  <si>
    <t>02-56/2014-15/ICSSR/RP</t>
  </si>
  <si>
    <t>25.03.2016</t>
  </si>
  <si>
    <t xml:space="preserve">Novel isoquinoline derivatives with additional heterocyclic rings - synthesis and characterization </t>
  </si>
  <si>
    <t>02(0061)/12/EMR-II</t>
  </si>
  <si>
    <t>Synthesis of heterocycles for evaluation of anticancer behavior</t>
  </si>
  <si>
    <t>41-265/2012(SR)</t>
  </si>
  <si>
    <t>Novel Isoquinoline Derivative with additional Heterocyclic rings Synthesis Characterisation</t>
  </si>
  <si>
    <t>09.11.2015</t>
  </si>
  <si>
    <t>Tamil Music Media Content Mobile Application Product Development</t>
  </si>
  <si>
    <t>08.07.2015</t>
  </si>
  <si>
    <t>USA Inter News</t>
  </si>
  <si>
    <t>Climate Change News Coverage for Aspiring and young Vernacular Meida Persons</t>
  </si>
  <si>
    <t xml:space="preserve">(SG-R-GX1519-12) </t>
  </si>
  <si>
    <t>23.11.2015</t>
  </si>
  <si>
    <t xml:space="preserve">School in Eco Media &amp; WaSH Science Communication </t>
  </si>
  <si>
    <t>12.02.2016</t>
  </si>
  <si>
    <t>Nalini B</t>
  </si>
  <si>
    <t xml:space="preserve">A Study about Malai Vedan </t>
  </si>
  <si>
    <t>2-09/2014-15/S-Fel</t>
  </si>
  <si>
    <t>16.10.2015</t>
  </si>
  <si>
    <t>Pandi M</t>
  </si>
  <si>
    <t xml:space="preserve">In - vitro studies on anticancer activity of fungal taxol isolated from endophytic fungi on medicinal plants </t>
  </si>
  <si>
    <t>SR/FT/LS-50/2011</t>
  </si>
  <si>
    <t>02.02.2016</t>
  </si>
  <si>
    <t>Paramanantha Swami Doss D</t>
  </si>
  <si>
    <t xml:space="preserve">The Causes of consequences of female movement in the social structure of short nosed fruit Bat, Cynopterus sphinx </t>
  </si>
  <si>
    <t>SR/FT/LS-73/2010</t>
  </si>
  <si>
    <t>04.11.2015</t>
  </si>
  <si>
    <t>Periakaruppan</t>
  </si>
  <si>
    <t xml:space="preserve">Educational Status of Dalit Students at Primary Schools in Southern Districts of Tamilnadu </t>
  </si>
  <si>
    <t>2-26/2015-16/S.Fel</t>
  </si>
  <si>
    <t>21.03.2016</t>
  </si>
  <si>
    <t>Perumal S</t>
  </si>
  <si>
    <t>UGC-BSR One time grant</t>
  </si>
  <si>
    <t>18-1(49)2013(BSR)</t>
  </si>
  <si>
    <t>24.03.2015</t>
  </si>
  <si>
    <t>Green Transformations in the Synthesis of Noval Biologically important Heterocycles</t>
  </si>
  <si>
    <t>18-1(49)/2013(BSR)</t>
  </si>
  <si>
    <t>16.03.2016</t>
  </si>
  <si>
    <t>Rajan M</t>
  </si>
  <si>
    <t>Nanoformulation of drugs targeted delivery</t>
  </si>
  <si>
    <t>43-187/2014(SR)</t>
  </si>
  <si>
    <t>22.09.2015</t>
  </si>
  <si>
    <t>Development of self-repair and biocompatible orthopedic implants for osteosarcoma tissue engineering</t>
  </si>
  <si>
    <t>YSS/2015/001/532</t>
  </si>
  <si>
    <t>09.02.2016</t>
  </si>
  <si>
    <t xml:space="preserve">Nano encapsulation of anti-TB drugs into multilayer biopolymer naocomposites </t>
  </si>
  <si>
    <t>SB/EMEQ-241-2014</t>
  </si>
  <si>
    <t>10.03.2016</t>
  </si>
  <si>
    <t>Rajashabala S</t>
  </si>
  <si>
    <t xml:space="preserve">Preperation and Characterization of Hydrogen storage materials for fuel cell applications  </t>
  </si>
  <si>
    <t>41-893/2012(SR)</t>
  </si>
  <si>
    <t>01.07.2015</t>
  </si>
  <si>
    <t>DBT Network Project on Brucellosis/2012</t>
  </si>
  <si>
    <t>Rajeshkumar M</t>
  </si>
  <si>
    <t xml:space="preserve">Empowering women self help grous in Rural Areas with ICT Skills </t>
  </si>
  <si>
    <t>5-99/2014(HRP)</t>
  </si>
  <si>
    <t>22.07.2015</t>
  </si>
  <si>
    <t>Rajkumar R</t>
  </si>
  <si>
    <t>DST - NRDMS</t>
  </si>
  <si>
    <t>An Assessment of Soil erosion and remedial measures in parts of Upper Vaigai River basin of Tamilnadu state using Remote sensing and GIS</t>
  </si>
  <si>
    <t>NRDMS/11/1952/012(G)</t>
  </si>
  <si>
    <t>28.12.2015</t>
  </si>
  <si>
    <t xml:space="preserve">Nanoferroelectric and ferro magnetic materials for gas sensing and photovoltaic applications </t>
  </si>
  <si>
    <t>04.06.2015</t>
  </si>
  <si>
    <t xml:space="preserve">Ramakritinan C M </t>
  </si>
  <si>
    <t>BT/PR6134/BCE/8/914/2012</t>
  </si>
  <si>
    <t>04.09.2015</t>
  </si>
  <si>
    <t>Preparation of and characterization of different size and shape mono-and bi-metal nanostructured materials embedded in polymer matrix and their modified electrodes for applications in catalysis and sensor</t>
  </si>
  <si>
    <t>21(1006)/15/EMR-II</t>
  </si>
  <si>
    <t xml:space="preserve">Ethannol potentiated differential mitochondrial dynamics and its effect on calcium homeostasis in alcoholic heart muscle disease </t>
  </si>
  <si>
    <t>EMR/2014/000892</t>
  </si>
  <si>
    <t>04.12.2015</t>
  </si>
  <si>
    <t>Identifcation and characterization of novel, therapeutic caric phosphatase inhibitors  from marine sponge associated epibacterial metagenome</t>
  </si>
  <si>
    <t>BT/PR10547/AAQ/3/637/2014</t>
  </si>
  <si>
    <t>Ramesh U</t>
  </si>
  <si>
    <t>Detection of genetic variability and conservation with socio-economic development of selected fishes</t>
  </si>
  <si>
    <t>41-63/2012/(SR)</t>
  </si>
  <si>
    <t xml:space="preserve">Effect of anthropogenic activities on water quality, genetic diversity and composition of fresh water murrel fishers in Tamil nadu Mithochondrial DNA Approach </t>
  </si>
  <si>
    <t>SB/YS/LS-62/2013</t>
  </si>
  <si>
    <t>Sadasivam K</t>
  </si>
  <si>
    <t xml:space="preserve">Tribal People in Madurai and Theni District's Tamilnadu : Their Socio - Economic Inclusiveness </t>
  </si>
  <si>
    <t>5-63/2014(HRP)</t>
  </si>
  <si>
    <t>13.08.2015</t>
  </si>
  <si>
    <t>Sankareswari B</t>
  </si>
  <si>
    <t xml:space="preserve">Tolkappiya Ayvuk Kalankal </t>
  </si>
  <si>
    <t>11-264/CICT/2015-16/Projects - 10</t>
  </si>
  <si>
    <t>29.03.2016</t>
  </si>
  <si>
    <t>Saravanabavan V</t>
  </si>
  <si>
    <t>Geography - Medical analysis of Epidemiological and Ecological aspects of Chikungunya and its control planning in Madurai City : RS &amp; GIS Approach</t>
  </si>
  <si>
    <t>42-84/2013(SR)</t>
  </si>
  <si>
    <t>10.09.2015</t>
  </si>
  <si>
    <t xml:space="preserve">Spatio Temporal Analysis Dengue Disease and Its Epidemiological Charcteristics : A Case Study on Maduria City </t>
  </si>
  <si>
    <t>02-109/2015-16/RPR</t>
  </si>
  <si>
    <t>26.11.2015</t>
  </si>
  <si>
    <t>Sekar PC</t>
  </si>
  <si>
    <t>An Empirical Study of Problems and Prospects of Family - Oriented Business in Madurai, Virudhunagar and Trichy District</t>
  </si>
  <si>
    <t>02/049/2009/RP</t>
  </si>
  <si>
    <t>05.02.2016</t>
  </si>
  <si>
    <t>Development of a simple cost effective quantifiable bacterial biosensor for cadmium using agarase as a novel reporter gane</t>
  </si>
  <si>
    <t>BT/PR3857/MED/32/222/2011</t>
  </si>
  <si>
    <t>15.05.2015</t>
  </si>
  <si>
    <t>Identificaiton of novel biomarker in cardiac arrhythmia induced rats and its significance on human serum sample</t>
  </si>
  <si>
    <t>24.11.2015</t>
  </si>
  <si>
    <t>Molecular identification of indegenous oxalate degrading probiotics (Lactic Acid bacteria) as a potential therapy for preventing kidney stone disease.</t>
  </si>
  <si>
    <t>SB/EMEQ/206/2014</t>
  </si>
  <si>
    <t>09.03.2016</t>
  </si>
  <si>
    <t>Sethuraman K</t>
  </si>
  <si>
    <t xml:space="preserve">Synthesis, Preparation and characterization of I-III-VI ternary semiconductor   </t>
  </si>
  <si>
    <t>41-1001/2012(SR)</t>
  </si>
  <si>
    <t>26.08.2015</t>
  </si>
  <si>
    <t>Shakila H</t>
  </si>
  <si>
    <t>Development of HIV gp41-IgGFc-C3d fusion protein for immunogenicity studies in mouse model</t>
  </si>
  <si>
    <t>39-285/2010(SR)</t>
  </si>
  <si>
    <t>29.10.2015</t>
  </si>
  <si>
    <t>Studying the immunomodulatory …… with TB</t>
  </si>
  <si>
    <t>27(0289)/13/EMR-II</t>
  </si>
  <si>
    <t xml:space="preserve">Biological control of sheath blight disease in rice using phenazine antibiotics produced by Rhizospheric fluorescent Pseudomonads. </t>
  </si>
  <si>
    <t>39-214/2010(SR)</t>
  </si>
  <si>
    <t>27.11.2015</t>
  </si>
  <si>
    <t>Molecular engineering approach for Dye sensitized solar cells</t>
  </si>
  <si>
    <t>41-215/2012(SR)</t>
  </si>
  <si>
    <t xml:space="preserve">Triarylamine and Carbazole-Based Hole Transporting Materials and Their Applications in Efficient Organic Solar Cells </t>
  </si>
  <si>
    <t>EMR/2015/000/969</t>
  </si>
  <si>
    <t>28.01.2016</t>
  </si>
  <si>
    <t xml:space="preserve">Analysis of stochastic inventory system with server </t>
  </si>
  <si>
    <t>42-06/2013(SR)</t>
  </si>
  <si>
    <t>Carotenogenic Bacillus sp. For ornamental fishes effect on growth promotion, colouration and pathogen challenging against lumnous vibriosis a probiotic approach</t>
  </si>
  <si>
    <t>Sophia Lawrence A</t>
  </si>
  <si>
    <t>DAE</t>
  </si>
  <si>
    <t xml:space="preserve">Modelling and Analysis of stochasitc inventory systems with replaceable items </t>
  </si>
  <si>
    <t>2/48(2)/2013/NBHM/R&amp;DII/1008</t>
  </si>
  <si>
    <t>21.01.2016</t>
  </si>
  <si>
    <t>Sujatha K</t>
  </si>
  <si>
    <t xml:space="preserve">Improved synthesis of polyhydroxyalkanaote (PHA) copolymer by high active pha synthase and it's application in drug delivery </t>
  </si>
  <si>
    <t>SR/SO/HS-01/2012</t>
  </si>
  <si>
    <t>15.09.2015</t>
  </si>
  <si>
    <t>Bacterial degradation of synthetic (Polyethylene Terephthalate -PET) and natural polymer (Polyhydroxyalkanoate-PHA)</t>
  </si>
  <si>
    <t>39-206/2010(SR)</t>
  </si>
  <si>
    <t>20.08.2015</t>
  </si>
  <si>
    <t>Development of Chirally Functionalized Graphene Oxidet Sustainable Nano - Organocatalyst for Asymmetric Transformation in Organic Synthesis</t>
  </si>
  <si>
    <t xml:space="preserve">02(0191)/14/EMR-II </t>
  </si>
  <si>
    <t>Thangaraj M</t>
  </si>
  <si>
    <t xml:space="preserve">Intelligent Context-Based Publication Retrieval Paradigm in Digital Literature Collection </t>
  </si>
  <si>
    <t>41-642/2012(SR)</t>
  </si>
  <si>
    <t>05.11.2015</t>
  </si>
  <si>
    <t>Umaraj K</t>
  </si>
  <si>
    <t>Varalatrumurai elakkana adipadiyil tholkappiam pathinenkilkanakku noollkalin idaichorkalin porumaikalum porumai mattrankalum</t>
  </si>
  <si>
    <t>F.No.11-264/CICT/2015 - 2016/ Research Projects - 14</t>
  </si>
  <si>
    <t xml:space="preserve">Phytohormones from Cyanobacteria: a novel alternate strategy for the growth and crop production for sustainable agriculture </t>
  </si>
  <si>
    <t>39-212/2010(SR)</t>
  </si>
  <si>
    <t>24.09.2015</t>
  </si>
  <si>
    <t>BIOextract</t>
  </si>
  <si>
    <t xml:space="preserve">Screening process optimization and biomass producation of fresh water algae for pigments accumultion </t>
  </si>
  <si>
    <t>Nil</t>
  </si>
  <si>
    <t>29.09.2015</t>
  </si>
  <si>
    <t xml:space="preserve">Vasantha V  </t>
  </si>
  <si>
    <t>Nano Conducting polymer –Enzyme Based Biosensor For Creatine and Creatinine</t>
  </si>
  <si>
    <t>41-352/2012/(SR)</t>
  </si>
  <si>
    <t>Vasantha VS</t>
  </si>
  <si>
    <t>Designing of Label-free multiplexed electrochemical immunoassay for detection of pathogens</t>
  </si>
  <si>
    <t>EMR/2015/002035</t>
  </si>
  <si>
    <t>Vijaya Bhaskar B</t>
  </si>
  <si>
    <t xml:space="preserve">An investigation on black carbon measurements and its impacts on meteorology in different climate regions </t>
  </si>
  <si>
    <t>SB/EMEQ-130/2013</t>
  </si>
  <si>
    <t>18.01.2016</t>
  </si>
  <si>
    <t>Vijayarangan A</t>
  </si>
  <si>
    <t>Empowering Women Through Local self Government: A Socioloical Study About the Functioning of Women Panchayat Presidents in Tamilnadu</t>
  </si>
  <si>
    <t>5-439/2013(HRP)</t>
  </si>
  <si>
    <t>27.05.2015</t>
  </si>
  <si>
    <r>
      <rPr>
        <b/>
        <sz val="12"/>
        <color indexed="8"/>
        <rFont val="Times New Roman"/>
        <family val="1"/>
      </rPr>
      <t xml:space="preserve">Sponsored Research Projects (2016-2017)                                                                                                                                                                                              </t>
    </r>
  </si>
  <si>
    <r>
      <t xml:space="preserve">Identification of microRNAs of the </t>
    </r>
    <r>
      <rPr>
        <i/>
        <sz val="12"/>
        <color indexed="8"/>
        <rFont val="Times New Roman"/>
        <family val="1"/>
      </rPr>
      <t>Potyviridae</t>
    </r>
  </si>
  <si>
    <r>
      <t xml:space="preserve">“Development of an on-site diagnostic kit for </t>
    </r>
    <r>
      <rPr>
        <i/>
        <sz val="12"/>
        <color indexed="8"/>
        <rFont val="Times New Roman"/>
        <family val="1"/>
      </rPr>
      <t>Cardamom mosaic virus”</t>
    </r>
  </si>
  <si>
    <r>
      <t xml:space="preserve">Investigation on enhanced UV-B radiation induced therapeutically valuable novel biomolecules of </t>
    </r>
    <r>
      <rPr>
        <i/>
        <sz val="12"/>
        <color indexed="8"/>
        <rFont val="Times New Roman"/>
        <family val="1"/>
      </rPr>
      <t>Withania somnifera Dun</t>
    </r>
  </si>
  <si>
    <r>
      <t xml:space="preserve">Investigation on serum pharmacology based analysis and anticancer property of </t>
    </r>
    <r>
      <rPr>
        <i/>
        <sz val="12"/>
        <color indexed="8"/>
        <rFont val="Times New Roman"/>
        <family val="1"/>
      </rPr>
      <t>I.aspalathoides</t>
    </r>
  </si>
  <si>
    <r>
      <t>Triarylamine and Carbazole-Based Hole Transporting Materials and Their Applications in E</t>
    </r>
    <r>
      <rPr>
        <sz val="12"/>
        <color indexed="8"/>
        <rFont val="Times New Roman"/>
        <family val="1"/>
      </rPr>
      <t>fficient Organic Solar Cells</t>
    </r>
  </si>
  <si>
    <r>
      <t xml:space="preserve">Carotenogenic </t>
    </r>
    <r>
      <rPr>
        <i/>
        <sz val="12"/>
        <color indexed="8"/>
        <rFont val="Times New Roman"/>
        <family val="1"/>
      </rPr>
      <t>Bacillus</t>
    </r>
    <r>
      <rPr>
        <sz val="12"/>
        <color indexed="8"/>
        <rFont val="Times New Roman"/>
        <family val="1"/>
      </rPr>
      <t xml:space="preserve"> sp. for ornamental fishes: effect on growth promotion, colouration and pathogen challenging against luminous vibriosis – a probiotic approach.</t>
    </r>
  </si>
  <si>
    <r>
      <rPr>
        <b/>
        <sz val="12"/>
        <color indexed="8"/>
        <rFont val="Times New Roman"/>
        <family val="1"/>
      </rPr>
      <t xml:space="preserve">Sponsored Research Projects (2015-2016)                                                                                                                                                                                    </t>
    </r>
  </si>
  <si>
    <r>
      <t xml:space="preserve">Molecular   cloning and functional characterization of ribiflavin transportars from </t>
    </r>
    <r>
      <rPr>
        <i/>
        <sz val="12"/>
        <color indexed="8"/>
        <rFont val="Times New Roman"/>
        <family val="1"/>
      </rPr>
      <t>C. e</t>
    </r>
    <r>
      <rPr>
        <sz val="12"/>
        <color indexed="8"/>
        <rFont val="Times New Roman"/>
        <family val="1"/>
      </rPr>
      <t xml:space="preserve">legans </t>
    </r>
  </si>
  <si>
    <t>F.5-99/2014(HRP)</t>
  </si>
  <si>
    <t>Rajendran J</t>
  </si>
  <si>
    <t>Veluthambi K</t>
  </si>
  <si>
    <t>Vasantha V S</t>
  </si>
  <si>
    <t>Padmini V</t>
  </si>
  <si>
    <t>School of Biological Studies</t>
  </si>
  <si>
    <t>37(1)/14/14/2017-BRNS/37211</t>
  </si>
  <si>
    <t>Designing of Florescent Probes to Develop Optical Biosensor for Multiplex Detection of Botulinum Neurotoxins</t>
  </si>
  <si>
    <t>DRDE-PI-2017/Task-22203 May-2017</t>
  </si>
  <si>
    <t>30-21/2014(BSR)</t>
  </si>
  <si>
    <t>Nano encapsulation of anti-TB drugs into multilayer biopolymer nanocomposites</t>
  </si>
  <si>
    <t>SB/EMEQ-299/2013 </t>
  </si>
  <si>
    <t>Microbial Polymeric Material as an unique source for anticorrosive applications</t>
  </si>
  <si>
    <t>PDF/2017/001574</t>
  </si>
  <si>
    <t>Indo German joint project</t>
  </si>
  <si>
    <t>DST/INT/FRG/DAAD/P-29/2017</t>
  </si>
  <si>
    <t>DST-MES</t>
  </si>
  <si>
    <t>DST/TMD/MES/2K1794(C)</t>
  </si>
  <si>
    <t xml:space="preserve">Sujin P. Jose </t>
  </si>
  <si>
    <t xml:space="preserve">Epoch making social thinkers of India </t>
  </si>
  <si>
    <t>BT/MED/30/SP/11290/2015 dt 18-7-2017</t>
  </si>
  <si>
    <t>No.35/14/21/2017-BRNS/35209 dt. 9-10-2017</t>
  </si>
  <si>
    <t>102/IFD/SAN/2043/2017-18</t>
  </si>
  <si>
    <t>Differential expression of Human Leukocyte Antigen (HLA) promoter region and class II activator variation (CIITA) in T2DM patients</t>
  </si>
  <si>
    <t>SR/WOS-A/LS-657/2016(G)</t>
  </si>
  <si>
    <t>Development of bacterial biosensor for real-time fluoride detection in ground and surface waters: a promising approach</t>
  </si>
  <si>
    <t>No.BT/PR20469/BCE/8/1394/2016 dt. 13.06.2016</t>
  </si>
  <si>
    <t>TNSCST/S&amp;T Projects/VR/MS/02/2016-2017</t>
  </si>
  <si>
    <t>Exploration of biological potential of phlorotannins: a lead compound from marine brown Algae for non- communicable diseases</t>
  </si>
  <si>
    <t xml:space="preserve">BT/PR15677/AAQ/3/799/2016 </t>
  </si>
  <si>
    <t>Edward Raja C</t>
  </si>
  <si>
    <t>Rathika C</t>
  </si>
  <si>
    <t>Genetic improvement of microalgae fore biofuel production</t>
  </si>
  <si>
    <t>09/201/0418/2016EMR-I</t>
  </si>
  <si>
    <t>Jawaharlal Nehru Memorial Fund</t>
  </si>
  <si>
    <t>SU-1/124/2018-19/92</t>
  </si>
  <si>
    <t>Development of SNPs panel as DNA marker for precise identification of inter specific hybrids of coffee</t>
  </si>
  <si>
    <t>SERB/F/3485/2017-18</t>
  </si>
  <si>
    <t>Changing Scenario of Common Property Resources (CPRs) and Its Impact on the Local Communities Livelihood: A Study With Reference to Pudukkottai District of Tamil Nadu</t>
  </si>
  <si>
    <t>Evaluation of performance of FDI receiving companies in Tamilnadu.</t>
  </si>
  <si>
    <t>SC-4/ICSSR/2015-16/RPS</t>
  </si>
  <si>
    <t>Investigation of Marine Seaweed Pigments as Sensitizer in Solar Cells</t>
  </si>
  <si>
    <t>Anand SB</t>
  </si>
  <si>
    <r>
      <t xml:space="preserve">Metabolically versatile </t>
    </r>
    <r>
      <rPr>
        <i/>
        <sz val="12"/>
        <color indexed="8"/>
        <rFont val="Times New Roman"/>
        <family val="1"/>
      </rPr>
      <t>Paracoccus</t>
    </r>
    <r>
      <rPr>
        <sz val="12"/>
        <color indexed="8"/>
        <rFont val="Times New Roman"/>
        <family val="1"/>
      </rPr>
      <t xml:space="preserve"> sp., for the bioremediation of toxic and harmful xenobiotics from waste water – a prospect of genomic exploitation </t>
    </r>
  </si>
  <si>
    <r>
      <t>Biotechnological approaches for conservation and molecular characterization of wild and hybrid derivatives of finger millet (</t>
    </r>
    <r>
      <rPr>
        <i/>
        <sz val="12"/>
        <color indexed="8"/>
        <rFont val="Times New Roman"/>
        <family val="1"/>
      </rPr>
      <t>Eleucine coracana</t>
    </r>
    <r>
      <rPr>
        <sz val="12"/>
        <color indexed="8"/>
        <rFont val="Times New Roman"/>
        <family val="1"/>
      </rPr>
      <t xml:space="preserve"> (L) Gaertn.</t>
    </r>
  </si>
  <si>
    <r>
      <t xml:space="preserve">Functions and Regulation of Kainate-type Glutamate Receptors in the </t>
    </r>
    <r>
      <rPr>
        <i/>
        <sz val="12"/>
        <color indexed="8"/>
        <rFont val="Times New Roman"/>
        <family val="1"/>
      </rPr>
      <t>Drosophila</t>
    </r>
    <r>
      <rPr>
        <sz val="12"/>
        <color indexed="8"/>
        <rFont val="Times New Roman"/>
        <family val="1"/>
      </rPr>
      <t xml:space="preserve"> CNS, Funded</t>
    </r>
  </si>
  <si>
    <r>
      <t xml:space="preserve">Nano formulation of drugs from selected </t>
    </r>
    <r>
      <rPr>
        <i/>
        <sz val="12"/>
        <color indexed="8"/>
        <rFont val="Times New Roman"/>
        <family val="1"/>
      </rPr>
      <t xml:space="preserve">Zingiberaceae </t>
    </r>
    <r>
      <rPr>
        <sz val="12"/>
        <color indexed="8"/>
        <rFont val="Times New Roman"/>
        <family val="1"/>
      </rPr>
      <t>family plants using natural biopolymers for controlled and targeted delivery</t>
    </r>
  </si>
  <si>
    <r>
      <t xml:space="preserve">Joint Project on ‘Centre for </t>
    </r>
    <r>
      <rPr>
        <sz val="12"/>
        <color indexed="8"/>
        <rFont val="Times New Roman"/>
        <family val="1"/>
      </rPr>
      <t xml:space="preserve">Excellence in Innovative Biotechnology (CEIB)’ between Department of Plant Biotechnology, MKU and Directorate of Rice Research Institute. </t>
    </r>
  </si>
  <si>
    <t>UGC-DRS-SAP (Phase – III)</t>
  </si>
  <si>
    <t>GIAN Course</t>
  </si>
  <si>
    <t xml:space="preserve">Engineering metal organic frameworks as solid catalysts for the aerobic oxidaton of  hydrocarbons </t>
  </si>
  <si>
    <t>EMR/2016/006500</t>
  </si>
  <si>
    <t>Muthlakshmi L (NPDF)</t>
  </si>
  <si>
    <t>Supramolecular Architectures of Azo Derivatives: Properties and Applictions</t>
  </si>
  <si>
    <t>01(2901)/17/EMR-II</t>
  </si>
  <si>
    <t>School of Tamil Studies</t>
  </si>
  <si>
    <t>UGC DRS-II</t>
  </si>
  <si>
    <t>Probiotics with ACE and AGEs inhibitory activities to alleviates diabetes and associated complications</t>
  </si>
  <si>
    <t>Ashokkumar B</t>
  </si>
  <si>
    <t>BT/PR6466/COE/34/16/2012</t>
  </si>
  <si>
    <t>PDF/2016/000544</t>
  </si>
  <si>
    <t>Studies on the applicability of Foldscope in screening women cervical cancer in villages</t>
  </si>
  <si>
    <t xml:space="preserve">Shakila H </t>
  </si>
  <si>
    <t>An economic analysis of Sri Lankan Tamil Refugees</t>
  </si>
  <si>
    <t>F.5-66/2014(HRP)</t>
  </si>
  <si>
    <t>Kalpana R</t>
  </si>
  <si>
    <t>Womn Scientist under Dr. P. Varalakshmi</t>
  </si>
  <si>
    <t>SR/WOS-A/LS-422/2016(G)</t>
  </si>
  <si>
    <t>Studies on the ecological, economical and sociological threats of invasive species in Tamil Nadu</t>
  </si>
  <si>
    <t>DST-FIST Phase II</t>
  </si>
  <si>
    <t>Periakarupan P</t>
  </si>
  <si>
    <t>Periakaruppan P</t>
  </si>
  <si>
    <t>Rajshabala S</t>
  </si>
  <si>
    <t>UGC DRS</t>
  </si>
  <si>
    <t>School of Socal Sciences</t>
  </si>
  <si>
    <t>Mayilmurugan R</t>
  </si>
  <si>
    <r>
      <t>Development of “</t>
    </r>
    <r>
      <rPr>
        <sz val="12"/>
        <color indexed="8"/>
        <rFont val="Times New Roman"/>
        <family val="1"/>
      </rPr>
      <t>g Radiation Induced Stomach Onco-Transcriptomic (RISOT-G) network” and identification of biomarker candidates predictive of combinatorial therapeutic response, 2017 - 2020</t>
    </r>
  </si>
  <si>
    <t>Sivakumar S</t>
  </si>
  <si>
    <t>F-5-16/2013 (SAP-III)</t>
  </si>
  <si>
    <t>Jeyachandran G</t>
  </si>
  <si>
    <t>Development of biocompatible iron-based PARACEST MRI-contrast agents: targeting glucose and glutamine transporters of cancer cells</t>
  </si>
  <si>
    <t>6242-P93/RGCB/DBT/RMMN/2015</t>
  </si>
  <si>
    <t>Bio inspired models for unusual tris-histidine motif in non-heme iron enzyme</t>
  </si>
  <si>
    <t>2013/37C/50/37023</t>
  </si>
  <si>
    <t>Biologically viable iron-based MRI contrast agents</t>
  </si>
  <si>
    <t>EMR/2016/007907</t>
  </si>
  <si>
    <t>Inclusive planning…..national urban</t>
  </si>
  <si>
    <t>F. 5-317/2014 (HRP)</t>
  </si>
  <si>
    <t>F.No.6-204/2013 (NFE)</t>
  </si>
  <si>
    <t>VP/1893/IT&amp;amp;GTCD/TP-Drudgery/2016</t>
  </si>
  <si>
    <t>UNIT OF EXCELLENCE (UOE) IN CANCER GENETICS: “Development of Genomics Guided Novel Diagnostic and Targeted Therapeutic Strategies for Gastric cancer”, 2015-2020</t>
  </si>
  <si>
    <t>Marine litter in the coastal and coral reef environment of Gulf of Mannar</t>
  </si>
  <si>
    <t>F.No. 22-08/2009-CS.I</t>
  </si>
  <si>
    <t>Evaluation of nesting ground and breeding season of olive redley (sea turtle) in Nagapattinam coast using GIS and GPS</t>
  </si>
  <si>
    <t>SERB/F/6912/2017-18</t>
  </si>
  <si>
    <t>IIT/GIAN/S-16/770</t>
  </si>
  <si>
    <t>Identification of genes and pathways involved in hypocholsteremic drug responsiveness in human cells by RNA based functional pharmacogenomics</t>
  </si>
  <si>
    <t>Molecular epidemiology and genomcs of mastitis-associated staphylococci</t>
  </si>
  <si>
    <t>Molecular characterization of interplay between probiotic lactobacillus fermentum and intestinal cells employing Tn-Seq approach</t>
  </si>
  <si>
    <t>F.5-38(DRSIII)/2015 (SAP-III)</t>
  </si>
  <si>
    <t>SB/S2/RJN-009/2016</t>
  </si>
  <si>
    <t>SR/FST/LSI-689/2016©</t>
  </si>
  <si>
    <t>No: 5/4/5-4/Diab.-16-NCD-II</t>
  </si>
  <si>
    <t>Vigyan Prasar</t>
  </si>
  <si>
    <t>S &amp; T communication on drudgery reduction, health and nutrition for tribal women</t>
  </si>
  <si>
    <t xml:space="preserve">Functional characterization of natural and synthetic derivatives of deinoxanthin for their antioxidant and radioprotective effects using C. elegans and mouse model </t>
  </si>
  <si>
    <t>Synthesis and Characterization of Energy Harvesting Materials for Hydrogen Storage</t>
  </si>
  <si>
    <t>Biophysical probing on conformations and aggregation properties of poly-glutamine peptides</t>
  </si>
  <si>
    <t>Studies on human disease causing Streptococcus  Pathogenesis and their virulence factors</t>
  </si>
  <si>
    <t>Profiling of circulating microRNA in Serum – Plasma of the filarial infected secondary lymphedema subject for identification of potential biomarkers</t>
  </si>
  <si>
    <t>One-pot Synthesis of Novel Indenophenanthridine Fluorescent Probes and their Bio-Chemical Applications</t>
  </si>
  <si>
    <t>Innovative Supercapacitors for Energy Storage Solution-From Materials Modeling to Device Fabrication</t>
  </si>
  <si>
    <t>BT/IN/Indo-US/Foldscope/39/2015</t>
  </si>
  <si>
    <t>F.5-59/2013 (SAP-III)</t>
  </si>
  <si>
    <t>EMR/2016/007935</t>
  </si>
  <si>
    <t>Tribal People in Madurai and Theni Districts, Tamil nadu : Their Socio-Economic Inclusiveness</t>
  </si>
  <si>
    <t>National Postdoc project</t>
  </si>
  <si>
    <t>EEQ/2016/000660</t>
  </si>
  <si>
    <t>39-693/2010</t>
  </si>
  <si>
    <t>Synthesis and Characterization of cholesterol based liquid crystal dimers</t>
  </si>
  <si>
    <t>-</t>
  </si>
  <si>
    <t>CSIR fellowship</t>
  </si>
  <si>
    <t>A study on the level of awareness about Cyber laws related to Social Media among its users in Tamil Nadu</t>
  </si>
  <si>
    <t>F.No.02/296/201 5-16/RPR</t>
  </si>
  <si>
    <t>An Analysis of Gender, Poverty Reduction and Migration in Tamil Nadu</t>
  </si>
  <si>
    <t>NCW</t>
  </si>
  <si>
    <t>A study on manifestations of violence against women through socialmedia</t>
  </si>
  <si>
    <t>Jenefa S</t>
  </si>
  <si>
    <t>School of Youth Empowerment</t>
  </si>
  <si>
    <t>RGNIYD project</t>
  </si>
  <si>
    <t>F.No.-16(118)/2017-18/NCW(RS)</t>
  </si>
  <si>
    <t>Mathematical modelling and analysis of stochastic multi-server inventry systems</t>
  </si>
  <si>
    <t>No.2/48(19)/2016/NBHM(RP)/R&amp;D</t>
  </si>
  <si>
    <t>Buddhist principle of paramitas for social betterment</t>
  </si>
  <si>
    <t>School of Religion, Phylosophy and Humanist Thought</t>
  </si>
  <si>
    <t>Folk relegious practices as a cultural identity: with special reference to Amman worship in Tamil Nadu</t>
  </si>
  <si>
    <t>Gopinath T</t>
  </si>
  <si>
    <t>F.No.02/126/SC/2017-18/RP/Major</t>
  </si>
  <si>
    <t>Mai Ram</t>
  </si>
  <si>
    <t>India Rankings 2019  ID: IR-O-U-0463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</si>
</sst>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indexed="8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rgb="FF22222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4" fillId="0" borderId="0" xfId="0" applyFont="1" applyAlignment="1">
      <alignment vertical="top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14" fontId="4" fillId="0" borderId="1" xfId="0" applyNumberFormat="1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14" fontId="6" fillId="0" borderId="1" xfId="0" applyNumberFormat="1" applyFont="1" applyBorder="1" applyAlignment="1">
      <alignment horizontal="center" vertical="top" wrapText="1"/>
    </xf>
    <xf numFmtId="3" fontId="6" fillId="0" borderId="1" xfId="0" applyNumberFormat="1" applyFont="1" applyFill="1" applyBorder="1" applyAlignment="1">
      <alignment horizontal="right" vertical="top" wrapText="1"/>
    </xf>
    <xf numFmtId="3" fontId="4" fillId="0" borderId="1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14" fontId="6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4" fontId="9" fillId="0" borderId="1" xfId="0" applyNumberFormat="1" applyFont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right"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right" vertical="top" wrapText="1"/>
    </xf>
    <xf numFmtId="3" fontId="1" fillId="0" borderId="1" xfId="0" applyNumberFormat="1" applyFont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14" fontId="6" fillId="0" borderId="1" xfId="0" applyNumberFormat="1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right" vertical="top" wrapText="1"/>
    </xf>
    <xf numFmtId="0" fontId="2" fillId="0" borderId="4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right" vertical="top"/>
    </xf>
    <xf numFmtId="0" fontId="2" fillId="0" borderId="2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3"/>
  <sheetViews>
    <sheetView tabSelected="1" zoomScale="117" workbookViewId="0">
      <selection activeCell="A2" sqref="A2:G2"/>
    </sheetView>
  </sheetViews>
  <sheetFormatPr defaultColWidth="10.77734375" defaultRowHeight="15.65" x14ac:dyDescent="0.3"/>
  <cols>
    <col min="1" max="1" width="5.6640625" style="1" customWidth="1"/>
    <col min="2" max="2" width="31.33203125" style="1" customWidth="1"/>
    <col min="3" max="3" width="13.44140625" style="1" customWidth="1"/>
    <col min="4" max="4" width="48.44140625" style="1" customWidth="1"/>
    <col min="5" max="5" width="24" style="59" customWidth="1"/>
    <col min="6" max="6" width="12.109375" style="30" customWidth="1"/>
    <col min="7" max="7" width="13.44140625" style="1" customWidth="1"/>
    <col min="8" max="16384" width="10.77734375" style="1"/>
  </cols>
  <sheetData>
    <row r="1" spans="1:7" x14ac:dyDescent="0.3">
      <c r="A1" s="66" t="s">
        <v>19</v>
      </c>
      <c r="B1" s="66"/>
      <c r="C1" s="66"/>
      <c r="D1" s="66"/>
      <c r="E1" s="66"/>
      <c r="F1" s="66"/>
      <c r="G1" s="66"/>
    </row>
    <row r="2" spans="1:7" x14ac:dyDescent="0.3">
      <c r="A2" s="66" t="s">
        <v>728</v>
      </c>
      <c r="B2" s="67"/>
      <c r="C2" s="67"/>
      <c r="D2" s="67"/>
      <c r="E2" s="67"/>
      <c r="F2" s="67"/>
      <c r="G2" s="67"/>
    </row>
    <row r="3" spans="1:7" x14ac:dyDescent="0.3">
      <c r="A3" s="68" t="s">
        <v>20</v>
      </c>
      <c r="B3" s="69"/>
      <c r="C3" s="69"/>
      <c r="D3" s="69"/>
      <c r="E3" s="69"/>
      <c r="F3" s="69"/>
      <c r="G3" s="69"/>
    </row>
    <row r="4" spans="1:7" ht="46.9" x14ac:dyDescent="0.3">
      <c r="A4" s="2" t="s">
        <v>21</v>
      </c>
      <c r="B4" s="2" t="s">
        <v>22</v>
      </c>
      <c r="C4" s="2" t="s">
        <v>23</v>
      </c>
      <c r="D4" s="2" t="s">
        <v>24</v>
      </c>
      <c r="E4" s="2" t="s">
        <v>25</v>
      </c>
      <c r="F4" s="2" t="s">
        <v>26</v>
      </c>
      <c r="G4" s="3" t="s">
        <v>27</v>
      </c>
    </row>
    <row r="5" spans="1:7" ht="31.25" x14ac:dyDescent="0.3">
      <c r="A5" s="32">
        <v>1</v>
      </c>
      <c r="B5" s="43" t="s">
        <v>29</v>
      </c>
      <c r="C5" s="33" t="s">
        <v>2</v>
      </c>
      <c r="D5" s="40" t="s">
        <v>630</v>
      </c>
      <c r="E5" s="32" t="s">
        <v>31</v>
      </c>
      <c r="F5" s="34">
        <v>42978</v>
      </c>
      <c r="G5" s="36">
        <v>190000</v>
      </c>
    </row>
    <row r="6" spans="1:7" ht="46.9" x14ac:dyDescent="0.3">
      <c r="A6" s="32">
        <f>A5+1</f>
        <v>2</v>
      </c>
      <c r="B6" s="43" t="s">
        <v>631</v>
      </c>
      <c r="C6" s="33" t="s">
        <v>16</v>
      </c>
      <c r="D6" s="32" t="s">
        <v>698</v>
      </c>
      <c r="E6" s="32" t="s">
        <v>616</v>
      </c>
      <c r="F6" s="34">
        <v>42836</v>
      </c>
      <c r="G6" s="35">
        <v>500000</v>
      </c>
    </row>
    <row r="7" spans="1:7" ht="31.25" x14ac:dyDescent="0.3">
      <c r="A7" s="32">
        <f t="shared" ref="A7:A74" si="0">A6+1</f>
        <v>3</v>
      </c>
      <c r="B7" s="43" t="s">
        <v>34</v>
      </c>
      <c r="C7" s="33" t="s">
        <v>15</v>
      </c>
      <c r="D7" s="32" t="s">
        <v>35</v>
      </c>
      <c r="E7" s="32" t="s">
        <v>36</v>
      </c>
      <c r="F7" s="33">
        <v>43039</v>
      </c>
      <c r="G7" s="35">
        <v>169705</v>
      </c>
    </row>
    <row r="8" spans="1:7" ht="46.9" x14ac:dyDescent="0.3">
      <c r="A8" s="32">
        <f t="shared" si="0"/>
        <v>4</v>
      </c>
      <c r="B8" s="56" t="s">
        <v>37</v>
      </c>
      <c r="C8" s="32" t="s">
        <v>1</v>
      </c>
      <c r="D8" s="32" t="s">
        <v>38</v>
      </c>
      <c r="E8" s="32" t="s">
        <v>39</v>
      </c>
      <c r="F8" s="47">
        <v>42857</v>
      </c>
      <c r="G8" s="35">
        <v>251986</v>
      </c>
    </row>
    <row r="9" spans="1:7" ht="46.9" x14ac:dyDescent="0.3">
      <c r="A9" s="32">
        <f t="shared" si="0"/>
        <v>5</v>
      </c>
      <c r="B9" s="43" t="s">
        <v>647</v>
      </c>
      <c r="C9" s="32" t="s">
        <v>7</v>
      </c>
      <c r="D9" s="32" t="s">
        <v>632</v>
      </c>
      <c r="E9" s="32" t="s">
        <v>615</v>
      </c>
      <c r="F9" s="34">
        <v>42899</v>
      </c>
      <c r="G9" s="35">
        <f>1360000+100000</f>
        <v>1460000</v>
      </c>
    </row>
    <row r="10" spans="1:7" ht="31.25" x14ac:dyDescent="0.3">
      <c r="A10" s="32">
        <f t="shared" si="0"/>
        <v>6</v>
      </c>
      <c r="B10" s="57" t="s">
        <v>647</v>
      </c>
      <c r="C10" s="52" t="s">
        <v>7</v>
      </c>
      <c r="D10" s="52" t="s">
        <v>646</v>
      </c>
      <c r="E10" s="52" t="s">
        <v>691</v>
      </c>
      <c r="F10" s="53">
        <v>43165</v>
      </c>
      <c r="G10" s="54">
        <v>1584000</v>
      </c>
    </row>
    <row r="11" spans="1:7" ht="31.25" x14ac:dyDescent="0.3">
      <c r="A11" s="32">
        <f t="shared" si="0"/>
        <v>7</v>
      </c>
      <c r="B11" s="56" t="s">
        <v>258</v>
      </c>
      <c r="C11" s="32" t="s">
        <v>1</v>
      </c>
      <c r="D11" s="32" t="s">
        <v>259</v>
      </c>
      <c r="E11" s="32" t="s">
        <v>260</v>
      </c>
      <c r="F11" s="33">
        <v>42990</v>
      </c>
      <c r="G11" s="37">
        <v>294400</v>
      </c>
    </row>
    <row r="12" spans="1:7" ht="31.25" x14ac:dyDescent="0.3">
      <c r="A12" s="32">
        <f t="shared" si="0"/>
        <v>8</v>
      </c>
      <c r="B12" s="56" t="s">
        <v>262</v>
      </c>
      <c r="C12" s="32" t="s">
        <v>53</v>
      </c>
      <c r="D12" s="32" t="s">
        <v>697</v>
      </c>
      <c r="E12" s="32" t="s">
        <v>264</v>
      </c>
      <c r="F12" s="34">
        <v>42961</v>
      </c>
      <c r="G12" s="38">
        <v>1780000</v>
      </c>
    </row>
    <row r="13" spans="1:7" ht="31.25" x14ac:dyDescent="0.3">
      <c r="A13" s="32">
        <f t="shared" si="0"/>
        <v>9</v>
      </c>
      <c r="B13" s="43" t="s">
        <v>46</v>
      </c>
      <c r="C13" s="33" t="s">
        <v>17</v>
      </c>
      <c r="D13" s="32" t="s">
        <v>657</v>
      </c>
      <c r="E13" s="46" t="s">
        <v>49</v>
      </c>
      <c r="F13" s="33">
        <v>42401</v>
      </c>
      <c r="G13" s="35">
        <f>128246+12825</f>
        <v>141071</v>
      </c>
    </row>
    <row r="14" spans="1:7" ht="31.25" x14ac:dyDescent="0.3">
      <c r="A14" s="32">
        <f>A13+1</f>
        <v>10</v>
      </c>
      <c r="B14" s="43" t="s">
        <v>52</v>
      </c>
      <c r="C14" s="33" t="s">
        <v>2</v>
      </c>
      <c r="D14" s="32" t="s">
        <v>639</v>
      </c>
      <c r="E14" s="32" t="s">
        <v>640</v>
      </c>
      <c r="F14" s="33">
        <v>42933</v>
      </c>
      <c r="G14" s="35">
        <f>2564633+123367</f>
        <v>2688000</v>
      </c>
    </row>
    <row r="15" spans="1:7" ht="46.9" x14ac:dyDescent="0.3">
      <c r="A15" s="32">
        <f t="shared" si="0"/>
        <v>11</v>
      </c>
      <c r="B15" s="56" t="s">
        <v>619</v>
      </c>
      <c r="C15" s="32" t="s">
        <v>53</v>
      </c>
      <c r="D15" s="32" t="s">
        <v>614</v>
      </c>
      <c r="E15" s="32" t="s">
        <v>689</v>
      </c>
      <c r="F15" s="33">
        <v>43032</v>
      </c>
      <c r="G15" s="36">
        <v>1600000</v>
      </c>
    </row>
    <row r="16" spans="1:7" ht="46.9" x14ac:dyDescent="0.3">
      <c r="A16" s="32">
        <f t="shared" si="0"/>
        <v>12</v>
      </c>
      <c r="B16" s="43" t="s">
        <v>282</v>
      </c>
      <c r="C16" s="33" t="s">
        <v>2</v>
      </c>
      <c r="D16" s="32" t="s">
        <v>682</v>
      </c>
      <c r="E16" s="32" t="s">
        <v>683</v>
      </c>
      <c r="F16" s="33">
        <v>43025</v>
      </c>
      <c r="G16" s="35">
        <v>400000</v>
      </c>
    </row>
    <row r="17" spans="1:7" ht="46.9" x14ac:dyDescent="0.3">
      <c r="A17" s="32">
        <f t="shared" si="0"/>
        <v>13</v>
      </c>
      <c r="B17" s="43" t="s">
        <v>56</v>
      </c>
      <c r="C17" s="32" t="s">
        <v>623</v>
      </c>
      <c r="D17" s="32" t="s">
        <v>633</v>
      </c>
      <c r="E17" s="32" t="s">
        <v>624</v>
      </c>
      <c r="F17" s="34">
        <v>43073</v>
      </c>
      <c r="G17" s="38">
        <v>231000</v>
      </c>
    </row>
    <row r="18" spans="1:7" ht="31.25" x14ac:dyDescent="0.3">
      <c r="A18" s="32">
        <f t="shared" si="0"/>
        <v>14</v>
      </c>
      <c r="B18" s="43" t="s">
        <v>56</v>
      </c>
      <c r="C18" s="32" t="s">
        <v>2</v>
      </c>
      <c r="D18" s="32" t="s">
        <v>625</v>
      </c>
      <c r="E18" s="32" t="s">
        <v>626</v>
      </c>
      <c r="F18" s="34">
        <v>42951</v>
      </c>
      <c r="G18" s="38">
        <v>400000</v>
      </c>
    </row>
    <row r="19" spans="1:7" ht="31.25" x14ac:dyDescent="0.3">
      <c r="A19" s="32">
        <f t="shared" si="0"/>
        <v>15</v>
      </c>
      <c r="B19" s="43" t="s">
        <v>725</v>
      </c>
      <c r="C19" s="32" t="s">
        <v>6</v>
      </c>
      <c r="D19" s="46" t="s">
        <v>724</v>
      </c>
      <c r="E19" s="32" t="s">
        <v>726</v>
      </c>
      <c r="F19" s="34">
        <v>43110</v>
      </c>
      <c r="G19" s="38">
        <v>590000</v>
      </c>
    </row>
    <row r="20" spans="1:7" ht="31.25" x14ac:dyDescent="0.3">
      <c r="A20" s="32">
        <f t="shared" si="0"/>
        <v>16</v>
      </c>
      <c r="B20" s="43" t="s">
        <v>77</v>
      </c>
      <c r="C20" s="33" t="s">
        <v>7</v>
      </c>
      <c r="D20" s="32" t="s">
        <v>327</v>
      </c>
      <c r="E20" s="32" t="s">
        <v>79</v>
      </c>
      <c r="F20" s="47">
        <v>42779</v>
      </c>
      <c r="G20" s="35">
        <v>131382</v>
      </c>
    </row>
    <row r="21" spans="1:7" ht="31.25" x14ac:dyDescent="0.3">
      <c r="A21" s="32">
        <f t="shared" si="0"/>
        <v>17</v>
      </c>
      <c r="B21" s="51" t="s">
        <v>716</v>
      </c>
      <c r="C21" s="48" t="s">
        <v>6</v>
      </c>
      <c r="D21" s="46" t="s">
        <v>711</v>
      </c>
      <c r="E21" s="32" t="s">
        <v>712</v>
      </c>
      <c r="F21" s="48">
        <v>42419</v>
      </c>
      <c r="G21" s="49">
        <v>320000</v>
      </c>
    </row>
    <row r="22" spans="1:7" ht="31.25" x14ac:dyDescent="0.3">
      <c r="A22" s="32">
        <f t="shared" si="0"/>
        <v>18</v>
      </c>
      <c r="B22" s="51" t="s">
        <v>716</v>
      </c>
      <c r="C22" s="48" t="s">
        <v>714</v>
      </c>
      <c r="D22" s="32" t="s">
        <v>715</v>
      </c>
      <c r="E22" s="32" t="s">
        <v>719</v>
      </c>
      <c r="F22" s="48">
        <v>43166</v>
      </c>
      <c r="G22" s="49">
        <v>600000</v>
      </c>
    </row>
    <row r="23" spans="1:7" ht="31.25" x14ac:dyDescent="0.3">
      <c r="A23" s="32">
        <f t="shared" si="0"/>
        <v>19</v>
      </c>
      <c r="B23" s="43" t="s">
        <v>668</v>
      </c>
      <c r="C23" s="33" t="s">
        <v>6</v>
      </c>
      <c r="D23" s="40" t="s">
        <v>628</v>
      </c>
      <c r="E23" s="32" t="s">
        <v>629</v>
      </c>
      <c r="F23" s="33">
        <v>42872</v>
      </c>
      <c r="G23" s="35">
        <f>555000+45000</f>
        <v>600000</v>
      </c>
    </row>
    <row r="24" spans="1:7" ht="31.25" x14ac:dyDescent="0.3">
      <c r="A24" s="32">
        <f t="shared" si="0"/>
        <v>20</v>
      </c>
      <c r="B24" s="43" t="s">
        <v>336</v>
      </c>
      <c r="C24" s="33" t="s">
        <v>3</v>
      </c>
      <c r="D24" s="32" t="s">
        <v>603</v>
      </c>
      <c r="E24" s="32" t="s">
        <v>604</v>
      </c>
      <c r="F24" s="33">
        <v>42906</v>
      </c>
      <c r="G24" s="35">
        <v>445000</v>
      </c>
    </row>
    <row r="25" spans="1:7" x14ac:dyDescent="0.3">
      <c r="A25" s="32">
        <f t="shared" si="0"/>
        <v>21</v>
      </c>
      <c r="B25" s="43" t="s">
        <v>336</v>
      </c>
      <c r="C25" s="33" t="s">
        <v>9</v>
      </c>
      <c r="D25" s="32" t="s">
        <v>638</v>
      </c>
      <c r="E25" s="32" t="s">
        <v>684</v>
      </c>
      <c r="F25" s="47">
        <v>42856</v>
      </c>
      <c r="G25" s="35">
        <v>816000</v>
      </c>
    </row>
    <row r="26" spans="1:7" ht="31.25" x14ac:dyDescent="0.3">
      <c r="A26" s="32">
        <f t="shared" si="0"/>
        <v>22</v>
      </c>
      <c r="B26" s="43" t="s">
        <v>654</v>
      </c>
      <c r="C26" s="33" t="s">
        <v>3</v>
      </c>
      <c r="D26" s="32" t="s">
        <v>655</v>
      </c>
      <c r="E26" s="32" t="s">
        <v>656</v>
      </c>
      <c r="F26" s="33">
        <v>42878</v>
      </c>
      <c r="G26" s="39">
        <f>600000+58000</f>
        <v>658000</v>
      </c>
    </row>
    <row r="27" spans="1:7" ht="62.5" x14ac:dyDescent="0.3">
      <c r="A27" s="32">
        <f t="shared" si="0"/>
        <v>23</v>
      </c>
      <c r="B27" s="43" t="s">
        <v>81</v>
      </c>
      <c r="C27" s="32" t="s">
        <v>6</v>
      </c>
      <c r="D27" s="32" t="s">
        <v>627</v>
      </c>
      <c r="E27" s="32" t="s">
        <v>84</v>
      </c>
      <c r="F27" s="33">
        <v>42874</v>
      </c>
      <c r="G27" s="35">
        <f>227500+52500</f>
        <v>280000</v>
      </c>
    </row>
    <row r="28" spans="1:7" ht="31.25" x14ac:dyDescent="0.3">
      <c r="A28" s="32">
        <f t="shared" si="0"/>
        <v>24</v>
      </c>
      <c r="B28" s="56" t="s">
        <v>352</v>
      </c>
      <c r="C28" s="40" t="s">
        <v>7</v>
      </c>
      <c r="D28" s="32" t="s">
        <v>634</v>
      </c>
      <c r="E28" s="32" t="s">
        <v>611</v>
      </c>
      <c r="F28" s="33">
        <v>42950</v>
      </c>
      <c r="G28" s="35">
        <v>1598110</v>
      </c>
    </row>
    <row r="29" spans="1:7" ht="31.25" x14ac:dyDescent="0.3">
      <c r="A29" s="32">
        <f t="shared" si="0"/>
        <v>25</v>
      </c>
      <c r="B29" s="43" t="s">
        <v>92</v>
      </c>
      <c r="C29" s="32" t="s">
        <v>2</v>
      </c>
      <c r="D29" s="32" t="s">
        <v>94</v>
      </c>
      <c r="E29" s="32" t="s">
        <v>95</v>
      </c>
      <c r="F29" s="33">
        <v>43007</v>
      </c>
      <c r="G29" s="39">
        <f>360000+40000</f>
        <v>400000</v>
      </c>
    </row>
    <row r="30" spans="1:7" ht="46.9" x14ac:dyDescent="0.3">
      <c r="A30" s="32">
        <f t="shared" si="0"/>
        <v>26</v>
      </c>
      <c r="B30" s="43" t="s">
        <v>98</v>
      </c>
      <c r="C30" s="32" t="s">
        <v>8</v>
      </c>
      <c r="D30" s="32" t="s">
        <v>685</v>
      </c>
      <c r="E30" s="32" t="s">
        <v>100</v>
      </c>
      <c r="F30" s="33">
        <v>43137</v>
      </c>
      <c r="G30" s="39">
        <v>48921</v>
      </c>
    </row>
    <row r="31" spans="1:7" ht="46.9" x14ac:dyDescent="0.3">
      <c r="A31" s="32">
        <f t="shared" si="0"/>
        <v>27</v>
      </c>
      <c r="B31" s="43" t="s">
        <v>98</v>
      </c>
      <c r="C31" s="33" t="s">
        <v>8</v>
      </c>
      <c r="D31" s="32" t="s">
        <v>685</v>
      </c>
      <c r="E31" s="32" t="s">
        <v>100</v>
      </c>
      <c r="F31" s="33">
        <v>42976</v>
      </c>
      <c r="G31" s="39">
        <v>102240</v>
      </c>
    </row>
    <row r="32" spans="1:7" ht="62.5" x14ac:dyDescent="0.3">
      <c r="A32" s="32">
        <f t="shared" si="0"/>
        <v>28</v>
      </c>
      <c r="B32" s="43" t="s">
        <v>98</v>
      </c>
      <c r="C32" s="33" t="s">
        <v>10</v>
      </c>
      <c r="D32" s="41" t="s">
        <v>665</v>
      </c>
      <c r="E32" s="41" t="s">
        <v>610</v>
      </c>
      <c r="F32" s="42">
        <v>43017</v>
      </c>
      <c r="G32" s="39">
        <f>930000+66000</f>
        <v>996000</v>
      </c>
    </row>
    <row r="33" spans="1:7" ht="62.5" x14ac:dyDescent="0.3">
      <c r="A33" s="32">
        <f t="shared" si="0"/>
        <v>29</v>
      </c>
      <c r="B33" s="56" t="s">
        <v>98</v>
      </c>
      <c r="C33" s="32" t="s">
        <v>7</v>
      </c>
      <c r="D33" s="41" t="s">
        <v>679</v>
      </c>
      <c r="E33" s="41" t="s">
        <v>609</v>
      </c>
      <c r="F33" s="42">
        <v>42934</v>
      </c>
      <c r="G33" s="39">
        <f>3271012+200000</f>
        <v>3471012</v>
      </c>
    </row>
    <row r="34" spans="1:7" x14ac:dyDescent="0.3">
      <c r="A34" s="32">
        <f t="shared" si="0"/>
        <v>30</v>
      </c>
      <c r="B34" s="57" t="s">
        <v>727</v>
      </c>
      <c r="C34" s="32" t="s">
        <v>6</v>
      </c>
      <c r="D34" s="32" t="s">
        <v>722</v>
      </c>
      <c r="E34" s="32" t="s">
        <v>709</v>
      </c>
      <c r="F34" s="33">
        <v>43117</v>
      </c>
      <c r="G34" s="37">
        <v>350000</v>
      </c>
    </row>
    <row r="35" spans="1:7" ht="46.9" x14ac:dyDescent="0.3">
      <c r="A35" s="32">
        <f t="shared" si="0"/>
        <v>31</v>
      </c>
      <c r="B35" s="43" t="s">
        <v>664</v>
      </c>
      <c r="C35" s="33" t="s">
        <v>7</v>
      </c>
      <c r="D35" s="32" t="s">
        <v>669</v>
      </c>
      <c r="E35" s="32" t="s">
        <v>670</v>
      </c>
      <c r="F35" s="33">
        <v>42864</v>
      </c>
      <c r="G35" s="35">
        <v>490400</v>
      </c>
    </row>
    <row r="36" spans="1:7" ht="31.25" x14ac:dyDescent="0.3">
      <c r="A36" s="32">
        <f t="shared" si="0"/>
        <v>32</v>
      </c>
      <c r="B36" s="43" t="s">
        <v>664</v>
      </c>
      <c r="C36" s="33" t="s">
        <v>10</v>
      </c>
      <c r="D36" s="32" t="s">
        <v>671</v>
      </c>
      <c r="E36" s="32" t="s">
        <v>672</v>
      </c>
      <c r="F36" s="33">
        <v>42850</v>
      </c>
      <c r="G36" s="35">
        <v>871473</v>
      </c>
    </row>
    <row r="37" spans="1:7" x14ac:dyDescent="0.3">
      <c r="A37" s="32">
        <f t="shared" si="0"/>
        <v>33</v>
      </c>
      <c r="B37" s="43" t="s">
        <v>664</v>
      </c>
      <c r="C37" s="33" t="s">
        <v>2</v>
      </c>
      <c r="D37" s="32" t="s">
        <v>673</v>
      </c>
      <c r="E37" s="32" t="s">
        <v>674</v>
      </c>
      <c r="F37" s="33">
        <v>42954</v>
      </c>
      <c r="G37" s="35">
        <f>4774401+210774</f>
        <v>4985175</v>
      </c>
    </row>
    <row r="38" spans="1:7" ht="31.25" x14ac:dyDescent="0.3">
      <c r="A38" s="32">
        <f t="shared" si="0"/>
        <v>34</v>
      </c>
      <c r="B38" s="43" t="s">
        <v>388</v>
      </c>
      <c r="C38" s="48" t="s">
        <v>6</v>
      </c>
      <c r="D38" s="46" t="s">
        <v>713</v>
      </c>
      <c r="E38" s="44" t="s">
        <v>390</v>
      </c>
      <c r="F38" s="48">
        <v>42860</v>
      </c>
      <c r="G38" s="49">
        <f>1036000+84000</f>
        <v>1120000</v>
      </c>
    </row>
    <row r="39" spans="1:7" x14ac:dyDescent="0.3">
      <c r="A39" s="32">
        <f t="shared" si="0"/>
        <v>35</v>
      </c>
      <c r="B39" s="43" t="s">
        <v>388</v>
      </c>
      <c r="C39" s="33" t="s">
        <v>1</v>
      </c>
      <c r="D39" s="32" t="s">
        <v>652</v>
      </c>
      <c r="E39" s="32" t="s">
        <v>653</v>
      </c>
      <c r="F39" s="33">
        <v>42940</v>
      </c>
      <c r="G39" s="35">
        <v>224640</v>
      </c>
    </row>
    <row r="40" spans="1:7" ht="31.25" x14ac:dyDescent="0.3">
      <c r="A40" s="32">
        <f t="shared" si="0"/>
        <v>36</v>
      </c>
      <c r="B40" s="56" t="s">
        <v>396</v>
      </c>
      <c r="C40" s="32" t="s">
        <v>2</v>
      </c>
      <c r="D40" s="40" t="s">
        <v>696</v>
      </c>
      <c r="E40" s="32" t="s">
        <v>600</v>
      </c>
      <c r="F40" s="33">
        <v>42814</v>
      </c>
      <c r="G40" s="37">
        <v>1000000</v>
      </c>
    </row>
    <row r="41" spans="1:7" ht="31.25" x14ac:dyDescent="0.3">
      <c r="A41" s="32">
        <f t="shared" si="0"/>
        <v>37</v>
      </c>
      <c r="B41" s="43" t="s">
        <v>641</v>
      </c>
      <c r="C41" s="33" t="s">
        <v>2</v>
      </c>
      <c r="D41" s="32" t="s">
        <v>601</v>
      </c>
      <c r="E41" s="32" t="s">
        <v>602</v>
      </c>
      <c r="F41" s="33">
        <v>43279</v>
      </c>
      <c r="G41" s="35">
        <v>960000</v>
      </c>
    </row>
    <row r="42" spans="1:7" ht="31.25" x14ac:dyDescent="0.3">
      <c r="A42" s="32">
        <f t="shared" si="0"/>
        <v>38</v>
      </c>
      <c r="B42" s="43" t="s">
        <v>124</v>
      </c>
      <c r="C42" s="33" t="s">
        <v>692</v>
      </c>
      <c r="D42" s="33" t="s">
        <v>693</v>
      </c>
      <c r="E42" s="32" t="s">
        <v>678</v>
      </c>
      <c r="F42" s="33">
        <v>42852</v>
      </c>
      <c r="G42" s="35">
        <v>1500400</v>
      </c>
    </row>
    <row r="43" spans="1:7" ht="46.9" x14ac:dyDescent="0.3">
      <c r="A43" s="32">
        <f t="shared" si="0"/>
        <v>39</v>
      </c>
      <c r="B43" s="43" t="s">
        <v>593</v>
      </c>
      <c r="C43" s="33" t="s">
        <v>10</v>
      </c>
      <c r="D43" s="32" t="s">
        <v>694</v>
      </c>
      <c r="E43" s="32" t="s">
        <v>595</v>
      </c>
      <c r="F43" s="33">
        <v>43098</v>
      </c>
      <c r="G43" s="35">
        <f>1268000+87600</f>
        <v>1355600</v>
      </c>
    </row>
    <row r="44" spans="1:7" ht="31.25" x14ac:dyDescent="0.3">
      <c r="A44" s="32">
        <f t="shared" si="0"/>
        <v>40</v>
      </c>
      <c r="B44" s="43" t="s">
        <v>593</v>
      </c>
      <c r="C44" s="33" t="s">
        <v>1</v>
      </c>
      <c r="D44" s="32" t="s">
        <v>708</v>
      </c>
      <c r="E44" s="32" t="s">
        <v>707</v>
      </c>
      <c r="F44" s="33">
        <v>42996</v>
      </c>
      <c r="G44" s="49">
        <v>323271</v>
      </c>
    </row>
    <row r="45" spans="1:7" x14ac:dyDescent="0.3">
      <c r="A45" s="32">
        <f t="shared" si="0"/>
        <v>41</v>
      </c>
      <c r="B45" s="43" t="s">
        <v>659</v>
      </c>
      <c r="C45" s="33" t="s">
        <v>1</v>
      </c>
      <c r="D45" s="40" t="s">
        <v>608</v>
      </c>
      <c r="E45" s="32" t="s">
        <v>677</v>
      </c>
      <c r="F45" s="34">
        <v>43003</v>
      </c>
      <c r="G45" s="35">
        <v>280725</v>
      </c>
    </row>
    <row r="46" spans="1:7" x14ac:dyDescent="0.3">
      <c r="A46" s="32">
        <f t="shared" si="0"/>
        <v>42</v>
      </c>
      <c r="B46" s="56" t="s">
        <v>660</v>
      </c>
      <c r="C46" s="33" t="s">
        <v>1</v>
      </c>
      <c r="D46" s="32" t="s">
        <v>675</v>
      </c>
      <c r="E46" s="32" t="s">
        <v>676</v>
      </c>
      <c r="F46" s="33">
        <v>42958</v>
      </c>
      <c r="G46" s="35">
        <v>576260</v>
      </c>
    </row>
    <row r="47" spans="1:7" ht="46.9" x14ac:dyDescent="0.3">
      <c r="A47" s="32">
        <f t="shared" si="0"/>
        <v>43</v>
      </c>
      <c r="B47" s="43" t="s">
        <v>449</v>
      </c>
      <c r="C47" s="33" t="s">
        <v>1</v>
      </c>
      <c r="D47" s="32" t="s">
        <v>635</v>
      </c>
      <c r="E47" s="44" t="s">
        <v>598</v>
      </c>
      <c r="F47" s="33">
        <v>42971</v>
      </c>
      <c r="G47" s="35">
        <v>80000</v>
      </c>
    </row>
    <row r="48" spans="1:7" ht="31.25" x14ac:dyDescent="0.3">
      <c r="A48" s="32">
        <f t="shared" si="0"/>
        <v>44</v>
      </c>
      <c r="B48" s="43" t="s">
        <v>449</v>
      </c>
      <c r="C48" s="33" t="s">
        <v>2</v>
      </c>
      <c r="D48" s="32" t="s">
        <v>599</v>
      </c>
      <c r="E48" s="32" t="s">
        <v>457</v>
      </c>
      <c r="F48" s="33">
        <v>43144</v>
      </c>
      <c r="G48" s="35">
        <v>250000</v>
      </c>
    </row>
    <row r="49" spans="1:7" ht="31.25" x14ac:dyDescent="0.3">
      <c r="A49" s="32">
        <f t="shared" si="0"/>
        <v>45</v>
      </c>
      <c r="B49" s="43" t="s">
        <v>590</v>
      </c>
      <c r="C49" s="33" t="s">
        <v>7</v>
      </c>
      <c r="D49" s="32" t="s">
        <v>142</v>
      </c>
      <c r="E49" s="32" t="s">
        <v>143</v>
      </c>
      <c r="F49" s="47">
        <v>43015</v>
      </c>
      <c r="G49" s="35">
        <f>1633310+150000</f>
        <v>1783310</v>
      </c>
    </row>
    <row r="50" spans="1:7" ht="31.25" x14ac:dyDescent="0.3">
      <c r="A50" s="32">
        <f t="shared" si="0"/>
        <v>46</v>
      </c>
      <c r="B50" s="43" t="s">
        <v>590</v>
      </c>
      <c r="C50" s="32" t="s">
        <v>7</v>
      </c>
      <c r="D50" s="32" t="s">
        <v>686</v>
      </c>
      <c r="E50" s="32" t="s">
        <v>141</v>
      </c>
      <c r="F50" s="33">
        <v>42780</v>
      </c>
      <c r="G50" s="35">
        <v>1510000</v>
      </c>
    </row>
    <row r="51" spans="1:7" ht="46.9" x14ac:dyDescent="0.3">
      <c r="A51" s="32">
        <f t="shared" si="0"/>
        <v>47</v>
      </c>
      <c r="B51" s="43" t="s">
        <v>590</v>
      </c>
      <c r="C51" s="33" t="s">
        <v>2</v>
      </c>
      <c r="D51" s="32" t="s">
        <v>687</v>
      </c>
      <c r="E51" s="32" t="s">
        <v>323</v>
      </c>
      <c r="F51" s="33">
        <v>43013</v>
      </c>
      <c r="G51" s="35">
        <v>900000</v>
      </c>
    </row>
    <row r="52" spans="1:7" ht="31.25" x14ac:dyDescent="0.3">
      <c r="A52" s="32">
        <f t="shared" si="0"/>
        <v>48</v>
      </c>
      <c r="B52" s="43" t="s">
        <v>464</v>
      </c>
      <c r="C52" s="33" t="s">
        <v>1</v>
      </c>
      <c r="D52" s="32" t="s">
        <v>465</v>
      </c>
      <c r="E52" s="32" t="s">
        <v>589</v>
      </c>
      <c r="F52" s="34">
        <v>42969</v>
      </c>
      <c r="G52" s="35">
        <v>198986</v>
      </c>
    </row>
    <row r="53" spans="1:7" ht="31.25" x14ac:dyDescent="0.3">
      <c r="A53" s="32">
        <f t="shared" si="0"/>
        <v>49</v>
      </c>
      <c r="B53" s="43" t="s">
        <v>661</v>
      </c>
      <c r="C53" s="33" t="s">
        <v>3</v>
      </c>
      <c r="D53" s="32" t="s">
        <v>695</v>
      </c>
      <c r="E53" s="52" t="s">
        <v>706</v>
      </c>
      <c r="F53" s="33">
        <v>42849</v>
      </c>
      <c r="G53" s="35">
        <v>1630000</v>
      </c>
    </row>
    <row r="54" spans="1:7" ht="31.25" x14ac:dyDescent="0.3">
      <c r="A54" s="32">
        <f t="shared" si="0"/>
        <v>50</v>
      </c>
      <c r="B54" s="43" t="s">
        <v>148</v>
      </c>
      <c r="C54" s="33" t="s">
        <v>28</v>
      </c>
      <c r="D54" s="32" t="s">
        <v>680</v>
      </c>
      <c r="E54" s="32" t="s">
        <v>681</v>
      </c>
      <c r="F54" s="33">
        <v>42801</v>
      </c>
      <c r="G54" s="35">
        <v>713061</v>
      </c>
    </row>
    <row r="55" spans="1:7" ht="31.25" x14ac:dyDescent="0.3">
      <c r="A55" s="32">
        <f t="shared" si="0"/>
        <v>51</v>
      </c>
      <c r="B55" s="43" t="s">
        <v>148</v>
      </c>
      <c r="C55" s="33" t="s">
        <v>7</v>
      </c>
      <c r="D55" s="32" t="s">
        <v>150</v>
      </c>
      <c r="E55" s="32" t="s">
        <v>476</v>
      </c>
      <c r="F55" s="34">
        <v>42979</v>
      </c>
      <c r="G55" s="38">
        <f>279591+34837</f>
        <v>314428</v>
      </c>
    </row>
    <row r="56" spans="1:7" x14ac:dyDescent="0.3">
      <c r="A56" s="32">
        <f t="shared" si="0"/>
        <v>52</v>
      </c>
      <c r="B56" s="43" t="s">
        <v>158</v>
      </c>
      <c r="C56" s="33" t="s">
        <v>15</v>
      </c>
      <c r="D56" s="32" t="s">
        <v>710</v>
      </c>
      <c r="E56" s="32" t="s">
        <v>709</v>
      </c>
      <c r="F56" s="34">
        <v>42906</v>
      </c>
      <c r="G56" s="49">
        <v>340933</v>
      </c>
    </row>
    <row r="57" spans="1:7" ht="46.9" x14ac:dyDescent="0.3">
      <c r="A57" s="32">
        <f t="shared" si="0"/>
        <v>53</v>
      </c>
      <c r="B57" s="56" t="s">
        <v>620</v>
      </c>
      <c r="C57" s="40" t="s">
        <v>3</v>
      </c>
      <c r="D57" s="40" t="s">
        <v>612</v>
      </c>
      <c r="E57" s="32" t="s">
        <v>613</v>
      </c>
      <c r="F57" s="34">
        <v>42990</v>
      </c>
      <c r="G57" s="38">
        <v>1260000</v>
      </c>
    </row>
    <row r="58" spans="1:7" ht="31.25" x14ac:dyDescent="0.3">
      <c r="A58" s="32">
        <f t="shared" si="0"/>
        <v>54</v>
      </c>
      <c r="B58" s="43" t="s">
        <v>490</v>
      </c>
      <c r="C58" s="33" t="s">
        <v>1</v>
      </c>
      <c r="D58" s="32" t="s">
        <v>704</v>
      </c>
      <c r="E58" s="32" t="s">
        <v>492</v>
      </c>
      <c r="F58" s="33">
        <v>42958</v>
      </c>
      <c r="G58" s="35">
        <v>264600</v>
      </c>
    </row>
    <row r="59" spans="1:7" x14ac:dyDescent="0.3">
      <c r="A59" s="32">
        <f t="shared" si="0"/>
        <v>55</v>
      </c>
      <c r="B59" s="43" t="s">
        <v>594</v>
      </c>
      <c r="C59" s="33" t="s">
        <v>18</v>
      </c>
      <c r="D59" s="33" t="s">
        <v>658</v>
      </c>
      <c r="E59" s="32" t="s">
        <v>690</v>
      </c>
      <c r="F59" s="33">
        <v>43146</v>
      </c>
      <c r="G59" s="35">
        <v>9600000</v>
      </c>
    </row>
    <row r="60" spans="1:7" ht="31.25" x14ac:dyDescent="0.3">
      <c r="A60" s="32">
        <f t="shared" si="0"/>
        <v>56</v>
      </c>
      <c r="B60" s="56" t="s">
        <v>723</v>
      </c>
      <c r="C60" s="32" t="s">
        <v>1</v>
      </c>
      <c r="D60" s="32" t="s">
        <v>637</v>
      </c>
      <c r="E60" s="32" t="s">
        <v>688</v>
      </c>
      <c r="F60" s="34">
        <v>43128</v>
      </c>
      <c r="G60" s="38">
        <v>1130000</v>
      </c>
    </row>
    <row r="61" spans="1:7" x14ac:dyDescent="0.3">
      <c r="A61" s="32">
        <f t="shared" si="0"/>
        <v>57</v>
      </c>
      <c r="B61" s="43" t="s">
        <v>663</v>
      </c>
      <c r="C61" s="33" t="s">
        <v>1</v>
      </c>
      <c r="D61" s="32" t="s">
        <v>662</v>
      </c>
      <c r="E61" s="32" t="s">
        <v>667</v>
      </c>
      <c r="F61" s="47">
        <v>42982</v>
      </c>
      <c r="G61" s="39">
        <v>698859</v>
      </c>
    </row>
    <row r="62" spans="1:7" x14ac:dyDescent="0.3">
      <c r="A62" s="32">
        <f t="shared" si="0"/>
        <v>58</v>
      </c>
      <c r="B62" s="56" t="s">
        <v>644</v>
      </c>
      <c r="C62" s="32" t="s">
        <v>1</v>
      </c>
      <c r="D62" s="32" t="s">
        <v>645</v>
      </c>
      <c r="E62" s="32" t="s">
        <v>702</v>
      </c>
      <c r="F62" s="34">
        <v>43076</v>
      </c>
      <c r="G62" s="38">
        <v>118219</v>
      </c>
    </row>
    <row r="63" spans="1:7" x14ac:dyDescent="0.3">
      <c r="A63" s="32">
        <f t="shared" si="0"/>
        <v>59</v>
      </c>
      <c r="B63" s="56" t="s">
        <v>717</v>
      </c>
      <c r="C63" s="32" t="s">
        <v>4</v>
      </c>
      <c r="D63" s="32" t="s">
        <v>718</v>
      </c>
      <c r="E63" s="32" t="s">
        <v>709</v>
      </c>
      <c r="F63" s="34">
        <v>42859</v>
      </c>
      <c r="G63" s="50">
        <v>112450</v>
      </c>
    </row>
    <row r="64" spans="1:7" ht="31.25" x14ac:dyDescent="0.3">
      <c r="A64" s="32">
        <f t="shared" si="0"/>
        <v>60</v>
      </c>
      <c r="B64" s="57" t="s">
        <v>651</v>
      </c>
      <c r="C64" s="52" t="s">
        <v>7</v>
      </c>
      <c r="D64" s="58" t="s">
        <v>650</v>
      </c>
      <c r="E64" s="52" t="s">
        <v>701</v>
      </c>
      <c r="F64" s="53">
        <v>43179</v>
      </c>
      <c r="G64" s="55">
        <v>600000</v>
      </c>
    </row>
    <row r="65" spans="1:7" ht="31.25" x14ac:dyDescent="0.3">
      <c r="A65" s="32">
        <f t="shared" si="0"/>
        <v>61</v>
      </c>
      <c r="B65" s="43" t="s">
        <v>186</v>
      </c>
      <c r="C65" s="33" t="s">
        <v>15</v>
      </c>
      <c r="D65" s="32" t="s">
        <v>642</v>
      </c>
      <c r="E65" s="32" t="s">
        <v>643</v>
      </c>
      <c r="F65" s="33">
        <v>42858</v>
      </c>
      <c r="G65" s="35">
        <v>275000</v>
      </c>
    </row>
    <row r="66" spans="1:7" ht="31.25" x14ac:dyDescent="0.3">
      <c r="A66" s="32">
        <f t="shared" si="0"/>
        <v>62</v>
      </c>
      <c r="B66" s="43" t="s">
        <v>189</v>
      </c>
      <c r="C66" s="33" t="s">
        <v>5</v>
      </c>
      <c r="D66" s="32" t="s">
        <v>720</v>
      </c>
      <c r="E66" s="32" t="s">
        <v>721</v>
      </c>
      <c r="F66" s="33">
        <v>42709</v>
      </c>
      <c r="G66" s="35">
        <v>300000</v>
      </c>
    </row>
    <row r="67" spans="1:7" x14ac:dyDescent="0.3">
      <c r="A67" s="32">
        <f t="shared" si="0"/>
        <v>63</v>
      </c>
      <c r="B67" s="43" t="s">
        <v>192</v>
      </c>
      <c r="C67" s="33" t="s">
        <v>2</v>
      </c>
      <c r="D67" s="32" t="s">
        <v>705</v>
      </c>
      <c r="E67" s="32" t="s">
        <v>649</v>
      </c>
      <c r="F67" s="33">
        <v>43105</v>
      </c>
      <c r="G67" s="35">
        <v>670879</v>
      </c>
    </row>
    <row r="68" spans="1:7" ht="31.25" x14ac:dyDescent="0.3">
      <c r="A68" s="32">
        <f t="shared" si="0"/>
        <v>64</v>
      </c>
      <c r="B68" s="56" t="s">
        <v>666</v>
      </c>
      <c r="C68" s="32" t="s">
        <v>2</v>
      </c>
      <c r="D68" s="32" t="s">
        <v>699</v>
      </c>
      <c r="E68" s="32" t="s">
        <v>703</v>
      </c>
      <c r="F68" s="33">
        <v>43034</v>
      </c>
      <c r="G68" s="35">
        <v>3069000</v>
      </c>
    </row>
    <row r="69" spans="1:7" ht="31.25" x14ac:dyDescent="0.3">
      <c r="A69" s="32">
        <f t="shared" si="0"/>
        <v>65</v>
      </c>
      <c r="B69" s="56" t="s">
        <v>607</v>
      </c>
      <c r="C69" s="40" t="s">
        <v>605</v>
      </c>
      <c r="D69" s="40" t="s">
        <v>700</v>
      </c>
      <c r="E69" s="32" t="s">
        <v>606</v>
      </c>
      <c r="F69" s="34">
        <v>43146</v>
      </c>
      <c r="G69" s="37">
        <v>3250000</v>
      </c>
    </row>
    <row r="70" spans="1:7" ht="46.9" x14ac:dyDescent="0.3">
      <c r="A70" s="32">
        <f t="shared" si="0"/>
        <v>66</v>
      </c>
      <c r="B70" s="43" t="s">
        <v>200</v>
      </c>
      <c r="C70" s="33" t="s">
        <v>15</v>
      </c>
      <c r="D70" s="32" t="s">
        <v>550</v>
      </c>
      <c r="E70" s="32" t="s">
        <v>551</v>
      </c>
      <c r="F70" s="47">
        <v>43161</v>
      </c>
      <c r="G70" s="35">
        <v>242623</v>
      </c>
    </row>
    <row r="71" spans="1:7" ht="31.25" x14ac:dyDescent="0.3">
      <c r="A71" s="32">
        <f t="shared" si="0"/>
        <v>67</v>
      </c>
      <c r="B71" s="43" t="s">
        <v>221</v>
      </c>
      <c r="C71" s="33" t="s">
        <v>15</v>
      </c>
      <c r="D71" s="32" t="s">
        <v>621</v>
      </c>
      <c r="E71" s="32" t="s">
        <v>622</v>
      </c>
      <c r="F71" s="34">
        <v>42887</v>
      </c>
      <c r="G71" s="45">
        <v>452000</v>
      </c>
    </row>
    <row r="72" spans="1:7" ht="46.9" x14ac:dyDescent="0.3">
      <c r="A72" s="32">
        <f t="shared" si="0"/>
        <v>68</v>
      </c>
      <c r="B72" s="43" t="s">
        <v>221</v>
      </c>
      <c r="C72" s="33" t="s">
        <v>7</v>
      </c>
      <c r="D72" s="32" t="s">
        <v>617</v>
      </c>
      <c r="E72" s="32" t="s">
        <v>618</v>
      </c>
      <c r="F72" s="34">
        <v>42949</v>
      </c>
      <c r="G72" s="39">
        <v>3600000</v>
      </c>
    </row>
    <row r="73" spans="1:7" ht="46.9" x14ac:dyDescent="0.3">
      <c r="A73" s="32">
        <f t="shared" si="0"/>
        <v>69</v>
      </c>
      <c r="B73" s="43" t="s">
        <v>592</v>
      </c>
      <c r="C73" s="33" t="s">
        <v>13</v>
      </c>
      <c r="D73" s="32" t="s">
        <v>596</v>
      </c>
      <c r="E73" s="32" t="s">
        <v>597</v>
      </c>
      <c r="F73" s="34">
        <v>42996</v>
      </c>
      <c r="G73" s="39">
        <v>770000</v>
      </c>
    </row>
    <row r="74" spans="1:7" ht="62.5" x14ac:dyDescent="0.3">
      <c r="A74" s="32">
        <f t="shared" si="0"/>
        <v>70</v>
      </c>
      <c r="B74" s="43" t="s">
        <v>591</v>
      </c>
      <c r="C74" s="33" t="s">
        <v>7</v>
      </c>
      <c r="D74" s="32" t="s">
        <v>636</v>
      </c>
      <c r="E74" s="32" t="s">
        <v>648</v>
      </c>
      <c r="F74" s="33">
        <v>42937</v>
      </c>
      <c r="G74" s="35">
        <f>2382257+50000</f>
        <v>2432257</v>
      </c>
    </row>
    <row r="75" spans="1:7" x14ac:dyDescent="0.3">
      <c r="A75" s="70" t="s">
        <v>0</v>
      </c>
      <c r="B75" s="70"/>
      <c r="C75" s="70"/>
      <c r="D75" s="70"/>
      <c r="E75" s="70"/>
      <c r="F75" s="70"/>
      <c r="G75" s="5">
        <f>SUM(G5:G74)</f>
        <v>73351376</v>
      </c>
    </row>
    <row r="77" spans="1:7" x14ac:dyDescent="0.3">
      <c r="A77" s="71" t="s">
        <v>580</v>
      </c>
      <c r="B77" s="71"/>
      <c r="C77" s="71"/>
      <c r="D77" s="71"/>
      <c r="E77" s="71"/>
      <c r="F77" s="71"/>
      <c r="G77" s="71"/>
    </row>
    <row r="78" spans="1:7" ht="46.9" x14ac:dyDescent="0.3">
      <c r="A78" s="31" t="s">
        <v>21</v>
      </c>
      <c r="B78" s="6" t="s">
        <v>22</v>
      </c>
      <c r="C78" s="31" t="s">
        <v>23</v>
      </c>
      <c r="D78" s="6" t="s">
        <v>24</v>
      </c>
      <c r="E78" s="31" t="s">
        <v>25</v>
      </c>
      <c r="F78" s="31" t="s">
        <v>26</v>
      </c>
      <c r="G78" s="31" t="s">
        <v>27</v>
      </c>
    </row>
    <row r="79" spans="1:7" ht="31.25" x14ac:dyDescent="0.3">
      <c r="A79" s="4">
        <v>1</v>
      </c>
      <c r="B79" s="7" t="s">
        <v>29</v>
      </c>
      <c r="C79" s="4" t="s">
        <v>2</v>
      </c>
      <c r="D79" s="4" t="s">
        <v>30</v>
      </c>
      <c r="E79" s="4" t="s">
        <v>31</v>
      </c>
      <c r="F79" s="8">
        <v>42695</v>
      </c>
      <c r="G79" s="9">
        <v>400000</v>
      </c>
    </row>
    <row r="80" spans="1:7" ht="31.25" x14ac:dyDescent="0.3">
      <c r="A80" s="4">
        <v>2</v>
      </c>
      <c r="B80" s="7" t="s">
        <v>29</v>
      </c>
      <c r="C80" s="4" t="s">
        <v>1</v>
      </c>
      <c r="D80" s="4" t="s">
        <v>32</v>
      </c>
      <c r="E80" s="4" t="s">
        <v>33</v>
      </c>
      <c r="F80" s="8">
        <v>42462</v>
      </c>
      <c r="G80" s="9">
        <v>542512</v>
      </c>
    </row>
    <row r="81" spans="1:7" ht="31.25" x14ac:dyDescent="0.3">
      <c r="A81" s="4">
        <v>3</v>
      </c>
      <c r="B81" s="7" t="s">
        <v>34</v>
      </c>
      <c r="C81" s="4" t="s">
        <v>15</v>
      </c>
      <c r="D81" s="4" t="s">
        <v>35</v>
      </c>
      <c r="E81" s="4" t="s">
        <v>36</v>
      </c>
      <c r="F81" s="8">
        <v>41745</v>
      </c>
      <c r="G81" s="10">
        <v>274494</v>
      </c>
    </row>
    <row r="82" spans="1:7" ht="46.9" x14ac:dyDescent="0.3">
      <c r="A82" s="4">
        <v>4</v>
      </c>
      <c r="B82" s="7" t="s">
        <v>37</v>
      </c>
      <c r="C82" s="4" t="s">
        <v>1</v>
      </c>
      <c r="D82" s="4" t="s">
        <v>38</v>
      </c>
      <c r="E82" s="4" t="s">
        <v>39</v>
      </c>
      <c r="F82" s="8">
        <v>41365</v>
      </c>
      <c r="G82" s="10">
        <v>251986</v>
      </c>
    </row>
    <row r="83" spans="1:7" ht="62.5" x14ac:dyDescent="0.3">
      <c r="A83" s="4">
        <v>5</v>
      </c>
      <c r="B83" s="7" t="s">
        <v>40</v>
      </c>
      <c r="C83" s="4" t="s">
        <v>3</v>
      </c>
      <c r="D83" s="4" t="s">
        <v>41</v>
      </c>
      <c r="E83" s="4" t="s">
        <v>42</v>
      </c>
      <c r="F83" s="8">
        <v>42794</v>
      </c>
      <c r="G83" s="9">
        <v>1657407</v>
      </c>
    </row>
    <row r="84" spans="1:7" ht="31.25" x14ac:dyDescent="0.3">
      <c r="A84" s="4">
        <v>6</v>
      </c>
      <c r="B84" s="7" t="s">
        <v>43</v>
      </c>
      <c r="C84" s="4" t="s">
        <v>1</v>
      </c>
      <c r="D84" s="4" t="s">
        <v>44</v>
      </c>
      <c r="E84" s="4" t="s">
        <v>45</v>
      </c>
      <c r="F84" s="8">
        <v>42748</v>
      </c>
      <c r="G84" s="9">
        <v>384885</v>
      </c>
    </row>
    <row r="85" spans="1:7" ht="54" customHeight="1" x14ac:dyDescent="0.3">
      <c r="A85" s="4">
        <v>7</v>
      </c>
      <c r="B85" s="11" t="s">
        <v>46</v>
      </c>
      <c r="C85" s="12" t="s">
        <v>47</v>
      </c>
      <c r="D85" s="12" t="s">
        <v>48</v>
      </c>
      <c r="E85" s="12" t="s">
        <v>49</v>
      </c>
      <c r="F85" s="13">
        <v>42695</v>
      </c>
      <c r="G85" s="14">
        <v>564284</v>
      </c>
    </row>
    <row r="86" spans="1:7" ht="31.25" x14ac:dyDescent="0.3">
      <c r="A86" s="4">
        <v>8</v>
      </c>
      <c r="B86" s="7" t="s">
        <v>50</v>
      </c>
      <c r="C86" s="12" t="s">
        <v>1</v>
      </c>
      <c r="D86" s="12" t="s">
        <v>51</v>
      </c>
      <c r="E86" s="12"/>
      <c r="F86" s="12"/>
      <c r="G86" s="14">
        <v>29484</v>
      </c>
    </row>
    <row r="87" spans="1:7" ht="31.25" x14ac:dyDescent="0.3">
      <c r="A87" s="4">
        <v>9</v>
      </c>
      <c r="B87" s="7" t="s">
        <v>52</v>
      </c>
      <c r="C87" s="4" t="s">
        <v>53</v>
      </c>
      <c r="D87" s="4" t="s">
        <v>54</v>
      </c>
      <c r="E87" s="4" t="s">
        <v>55</v>
      </c>
      <c r="F87" s="8">
        <v>42535</v>
      </c>
      <c r="G87" s="9">
        <v>340000</v>
      </c>
    </row>
    <row r="88" spans="1:7" ht="46.9" x14ac:dyDescent="0.3">
      <c r="A88" s="4">
        <v>10</v>
      </c>
      <c r="B88" s="7" t="s">
        <v>56</v>
      </c>
      <c r="C88" s="4" t="s">
        <v>53</v>
      </c>
      <c r="D88" s="4" t="s">
        <v>57</v>
      </c>
      <c r="E88" s="4" t="s">
        <v>58</v>
      </c>
      <c r="F88" s="8">
        <v>42432</v>
      </c>
      <c r="G88" s="15">
        <v>1100000</v>
      </c>
    </row>
    <row r="89" spans="1:7" ht="62.5" x14ac:dyDescent="0.3">
      <c r="A89" s="4">
        <v>11</v>
      </c>
      <c r="B89" s="7" t="s">
        <v>59</v>
      </c>
      <c r="C89" s="4" t="s">
        <v>2</v>
      </c>
      <c r="D89" s="4" t="s">
        <v>60</v>
      </c>
      <c r="E89" s="4" t="s">
        <v>61</v>
      </c>
      <c r="F89" s="4" t="s">
        <v>62</v>
      </c>
      <c r="G89" s="9">
        <v>1500000</v>
      </c>
    </row>
    <row r="90" spans="1:7" ht="46.9" x14ac:dyDescent="0.3">
      <c r="A90" s="4">
        <v>12</v>
      </c>
      <c r="B90" s="7" t="s">
        <v>63</v>
      </c>
      <c r="C90" s="4" t="s">
        <v>2</v>
      </c>
      <c r="D90" s="4" t="s">
        <v>64</v>
      </c>
      <c r="E90" s="4" t="s">
        <v>65</v>
      </c>
      <c r="F90" s="8">
        <v>42248</v>
      </c>
      <c r="G90" s="9">
        <v>700000</v>
      </c>
    </row>
    <row r="91" spans="1:7" ht="109.4" x14ac:dyDescent="0.3">
      <c r="A91" s="4">
        <v>13</v>
      </c>
      <c r="B91" s="7" t="s">
        <v>66</v>
      </c>
      <c r="C91" s="4" t="s">
        <v>67</v>
      </c>
      <c r="D91" s="4" t="s">
        <v>68</v>
      </c>
      <c r="E91" s="4" t="s">
        <v>69</v>
      </c>
      <c r="F91" s="8">
        <v>41940</v>
      </c>
      <c r="G91" s="15">
        <v>2432257</v>
      </c>
    </row>
    <row r="92" spans="1:7" ht="31.25" x14ac:dyDescent="0.3">
      <c r="A92" s="4">
        <v>14</v>
      </c>
      <c r="B92" s="7" t="s">
        <v>70</v>
      </c>
      <c r="C92" s="4" t="s">
        <v>71</v>
      </c>
      <c r="D92" s="4" t="s">
        <v>72</v>
      </c>
      <c r="E92" s="4" t="s">
        <v>73</v>
      </c>
      <c r="F92" s="8">
        <v>42822</v>
      </c>
      <c r="G92" s="15">
        <v>1719401</v>
      </c>
    </row>
    <row r="93" spans="1:7" ht="31.25" x14ac:dyDescent="0.3">
      <c r="A93" s="4">
        <v>15</v>
      </c>
      <c r="B93" s="7" t="s">
        <v>74</v>
      </c>
      <c r="C93" s="4" t="s">
        <v>7</v>
      </c>
      <c r="D93" s="4" t="s">
        <v>75</v>
      </c>
      <c r="E93" s="4" t="s">
        <v>76</v>
      </c>
      <c r="F93" s="8">
        <v>42643</v>
      </c>
      <c r="G93" s="9">
        <v>790111</v>
      </c>
    </row>
    <row r="94" spans="1:7" ht="31.25" x14ac:dyDescent="0.3">
      <c r="A94" s="4">
        <v>16</v>
      </c>
      <c r="B94" s="7" t="s">
        <v>77</v>
      </c>
      <c r="C94" s="4" t="s">
        <v>7</v>
      </c>
      <c r="D94" s="4" t="s">
        <v>78</v>
      </c>
      <c r="E94" s="4" t="s">
        <v>79</v>
      </c>
      <c r="F94" s="8">
        <v>42447</v>
      </c>
      <c r="G94" s="9">
        <v>489200</v>
      </c>
    </row>
    <row r="95" spans="1:7" x14ac:dyDescent="0.3">
      <c r="A95" s="4">
        <v>17</v>
      </c>
      <c r="B95" s="7" t="s">
        <v>77</v>
      </c>
      <c r="C95" s="4" t="s">
        <v>15</v>
      </c>
      <c r="D95" s="4" t="s">
        <v>581</v>
      </c>
      <c r="E95" s="4" t="s">
        <v>80</v>
      </c>
      <c r="F95" s="8">
        <v>42564</v>
      </c>
      <c r="G95" s="9">
        <v>259685</v>
      </c>
    </row>
    <row r="96" spans="1:7" ht="31.25" x14ac:dyDescent="0.3">
      <c r="A96" s="4">
        <v>18</v>
      </c>
      <c r="B96" s="7" t="s">
        <v>77</v>
      </c>
      <c r="C96" s="4" t="s">
        <v>7</v>
      </c>
      <c r="D96" s="4" t="s">
        <v>582</v>
      </c>
      <c r="E96" s="4" t="s">
        <v>79</v>
      </c>
      <c r="F96" s="8">
        <v>42779</v>
      </c>
      <c r="G96" s="9">
        <v>131382</v>
      </c>
    </row>
    <row r="97" spans="1:7" ht="62.5" x14ac:dyDescent="0.3">
      <c r="A97" s="4">
        <v>19</v>
      </c>
      <c r="B97" s="7" t="s">
        <v>81</v>
      </c>
      <c r="C97" s="4" t="s">
        <v>82</v>
      </c>
      <c r="D97" s="4" t="s">
        <v>83</v>
      </c>
      <c r="E97" s="4" t="s">
        <v>84</v>
      </c>
      <c r="F97" s="8">
        <v>42823</v>
      </c>
      <c r="G97" s="15">
        <v>700000</v>
      </c>
    </row>
    <row r="98" spans="1:7" ht="46.9" x14ac:dyDescent="0.3">
      <c r="A98" s="4">
        <v>20</v>
      </c>
      <c r="B98" s="7" t="s">
        <v>85</v>
      </c>
      <c r="C98" s="4" t="s">
        <v>86</v>
      </c>
      <c r="D98" s="4" t="s">
        <v>583</v>
      </c>
      <c r="E98" s="4" t="s">
        <v>87</v>
      </c>
      <c r="F98" s="8">
        <v>42539</v>
      </c>
      <c r="G98" s="15">
        <v>243533</v>
      </c>
    </row>
    <row r="99" spans="1:7" ht="31.25" x14ac:dyDescent="0.3">
      <c r="A99" s="4">
        <v>21</v>
      </c>
      <c r="B99" s="7" t="s">
        <v>85</v>
      </c>
      <c r="C99" s="4" t="s">
        <v>2</v>
      </c>
      <c r="D99" s="4" t="s">
        <v>584</v>
      </c>
      <c r="E99" s="4" t="s">
        <v>88</v>
      </c>
      <c r="F99" s="8">
        <v>42598</v>
      </c>
      <c r="G99" s="15">
        <v>3000000</v>
      </c>
    </row>
    <row r="100" spans="1:7" ht="31.25" x14ac:dyDescent="0.3">
      <c r="A100" s="4">
        <v>22</v>
      </c>
      <c r="B100" s="7" t="s">
        <v>89</v>
      </c>
      <c r="C100" s="4" t="s">
        <v>1</v>
      </c>
      <c r="D100" s="4" t="s">
        <v>90</v>
      </c>
      <c r="E100" s="4" t="s">
        <v>91</v>
      </c>
      <c r="F100" s="8">
        <v>41264</v>
      </c>
      <c r="G100" s="15">
        <v>43908</v>
      </c>
    </row>
    <row r="101" spans="1:7" ht="31.25" x14ac:dyDescent="0.3">
      <c r="A101" s="4">
        <v>23</v>
      </c>
      <c r="B101" s="7" t="s">
        <v>92</v>
      </c>
      <c r="C101" s="4" t="s">
        <v>93</v>
      </c>
      <c r="D101" s="4" t="s">
        <v>94</v>
      </c>
      <c r="E101" s="4" t="s">
        <v>95</v>
      </c>
      <c r="F101" s="8">
        <v>40986</v>
      </c>
      <c r="G101" s="15">
        <v>600000</v>
      </c>
    </row>
    <row r="102" spans="1:7" ht="31.25" x14ac:dyDescent="0.3">
      <c r="A102" s="4">
        <v>24</v>
      </c>
      <c r="B102" s="7" t="s">
        <v>92</v>
      </c>
      <c r="C102" s="4" t="s">
        <v>93</v>
      </c>
      <c r="D102" s="4" t="s">
        <v>96</v>
      </c>
      <c r="E102" s="4" t="s">
        <v>97</v>
      </c>
      <c r="F102" s="8">
        <v>41354</v>
      </c>
      <c r="G102" s="15">
        <v>362864</v>
      </c>
    </row>
    <row r="103" spans="1:7" ht="46.9" x14ac:dyDescent="0.3">
      <c r="A103" s="4">
        <v>25</v>
      </c>
      <c r="B103" s="7" t="s">
        <v>98</v>
      </c>
      <c r="C103" s="4" t="s">
        <v>8</v>
      </c>
      <c r="D103" s="4" t="s">
        <v>99</v>
      </c>
      <c r="E103" s="4" t="s">
        <v>100</v>
      </c>
      <c r="F103" s="8">
        <v>42815</v>
      </c>
      <c r="G103" s="9">
        <v>2468800</v>
      </c>
    </row>
    <row r="104" spans="1:7" ht="31.25" x14ac:dyDescent="0.3">
      <c r="A104" s="4">
        <v>26</v>
      </c>
      <c r="B104" s="7" t="s">
        <v>101</v>
      </c>
      <c r="C104" s="4" t="s">
        <v>2</v>
      </c>
      <c r="D104" s="4" t="s">
        <v>102</v>
      </c>
      <c r="E104" s="4" t="s">
        <v>103</v>
      </c>
      <c r="F104" s="8">
        <v>41870</v>
      </c>
      <c r="G104" s="9">
        <v>350000</v>
      </c>
    </row>
    <row r="105" spans="1:7" ht="31.25" x14ac:dyDescent="0.3">
      <c r="A105" s="4">
        <v>27</v>
      </c>
      <c r="B105" s="7" t="s">
        <v>104</v>
      </c>
      <c r="C105" s="4" t="s">
        <v>10</v>
      </c>
      <c r="D105" s="4" t="s">
        <v>105</v>
      </c>
      <c r="E105" s="4" t="s">
        <v>106</v>
      </c>
      <c r="F105" s="8">
        <v>41662</v>
      </c>
      <c r="G105" s="9">
        <v>567031</v>
      </c>
    </row>
    <row r="106" spans="1:7" ht="46.9" x14ac:dyDescent="0.3">
      <c r="A106" s="4">
        <v>28</v>
      </c>
      <c r="B106" s="7" t="s">
        <v>107</v>
      </c>
      <c r="C106" s="4" t="s">
        <v>108</v>
      </c>
      <c r="D106" s="4" t="s">
        <v>109</v>
      </c>
      <c r="E106" s="4" t="s">
        <v>110</v>
      </c>
      <c r="F106" s="8">
        <v>42622</v>
      </c>
      <c r="G106" s="9">
        <v>316765</v>
      </c>
    </row>
    <row r="107" spans="1:7" ht="31.25" x14ac:dyDescent="0.3">
      <c r="A107" s="4">
        <v>29</v>
      </c>
      <c r="B107" s="7" t="s">
        <v>107</v>
      </c>
      <c r="C107" s="4" t="s">
        <v>93</v>
      </c>
      <c r="D107" s="4" t="s">
        <v>111</v>
      </c>
      <c r="E107" s="4" t="s">
        <v>112</v>
      </c>
      <c r="F107" s="8">
        <v>42814</v>
      </c>
      <c r="G107" s="9">
        <v>1000000</v>
      </c>
    </row>
    <row r="108" spans="1:7" ht="31.25" x14ac:dyDescent="0.3">
      <c r="A108" s="4">
        <v>30</v>
      </c>
      <c r="B108" s="7" t="s">
        <v>107</v>
      </c>
      <c r="C108" s="4" t="s">
        <v>113</v>
      </c>
      <c r="D108" s="4" t="s">
        <v>114</v>
      </c>
      <c r="E108" s="4" t="s">
        <v>115</v>
      </c>
      <c r="F108" s="8">
        <v>42642</v>
      </c>
      <c r="G108" s="9">
        <v>500000</v>
      </c>
    </row>
    <row r="109" spans="1:7" ht="31.25" x14ac:dyDescent="0.3">
      <c r="A109" s="4">
        <v>31</v>
      </c>
      <c r="B109" s="7" t="s">
        <v>107</v>
      </c>
      <c r="C109" s="4" t="s">
        <v>13</v>
      </c>
      <c r="D109" s="4" t="s">
        <v>116</v>
      </c>
      <c r="E109" s="4" t="s">
        <v>117</v>
      </c>
      <c r="F109" s="8">
        <v>42797</v>
      </c>
      <c r="G109" s="9">
        <v>995000</v>
      </c>
    </row>
    <row r="110" spans="1:7" ht="31.25" x14ac:dyDescent="0.3">
      <c r="A110" s="4">
        <v>32</v>
      </c>
      <c r="B110" s="7" t="s">
        <v>118</v>
      </c>
      <c r="C110" s="4" t="s">
        <v>3</v>
      </c>
      <c r="D110" s="4" t="s">
        <v>119</v>
      </c>
      <c r="E110" s="4" t="s">
        <v>120</v>
      </c>
      <c r="F110" s="8">
        <v>42457</v>
      </c>
      <c r="G110" s="9">
        <v>1080000</v>
      </c>
    </row>
    <row r="111" spans="1:7" ht="31.25" x14ac:dyDescent="0.3">
      <c r="A111" s="4">
        <v>33</v>
      </c>
      <c r="B111" s="16" t="s">
        <v>121</v>
      </c>
      <c r="C111" s="17" t="s">
        <v>15</v>
      </c>
      <c r="D111" s="17" t="s">
        <v>122</v>
      </c>
      <c r="E111" s="17" t="s">
        <v>123</v>
      </c>
      <c r="F111" s="18">
        <v>42692</v>
      </c>
      <c r="G111" s="14">
        <v>300000</v>
      </c>
    </row>
    <row r="112" spans="1:7" ht="31.25" x14ac:dyDescent="0.3">
      <c r="A112" s="4">
        <v>34</v>
      </c>
      <c r="B112" s="11" t="s">
        <v>124</v>
      </c>
      <c r="C112" s="12" t="s">
        <v>125</v>
      </c>
      <c r="D112" s="12" t="s">
        <v>126</v>
      </c>
      <c r="E112" s="12" t="s">
        <v>127</v>
      </c>
      <c r="F112" s="13">
        <v>42412</v>
      </c>
      <c r="G112" s="14">
        <v>76504</v>
      </c>
    </row>
    <row r="113" spans="1:7" x14ac:dyDescent="0.3">
      <c r="A113" s="4">
        <v>35</v>
      </c>
      <c r="B113" s="11" t="s">
        <v>128</v>
      </c>
      <c r="C113" s="12" t="s">
        <v>1</v>
      </c>
      <c r="D113" s="12" t="s">
        <v>129</v>
      </c>
      <c r="E113" s="12" t="s">
        <v>130</v>
      </c>
      <c r="F113" s="13">
        <v>41091</v>
      </c>
      <c r="G113" s="14">
        <v>224000</v>
      </c>
    </row>
    <row r="114" spans="1:7" ht="46.9" x14ac:dyDescent="0.3">
      <c r="A114" s="4">
        <v>36</v>
      </c>
      <c r="B114" s="11" t="s">
        <v>131</v>
      </c>
      <c r="C114" s="12" t="s">
        <v>15</v>
      </c>
      <c r="D114" s="12" t="s">
        <v>132</v>
      </c>
      <c r="E114" s="12" t="s">
        <v>133</v>
      </c>
      <c r="F114" s="13">
        <v>41736</v>
      </c>
      <c r="G114" s="14">
        <v>281717</v>
      </c>
    </row>
    <row r="115" spans="1:7" ht="31.25" x14ac:dyDescent="0.3">
      <c r="A115" s="4">
        <v>37</v>
      </c>
      <c r="B115" s="11" t="s">
        <v>131</v>
      </c>
      <c r="C115" s="12" t="s">
        <v>134</v>
      </c>
      <c r="D115" s="12" t="s">
        <v>135</v>
      </c>
      <c r="E115" s="12" t="s">
        <v>136</v>
      </c>
      <c r="F115" s="13">
        <v>42692</v>
      </c>
      <c r="G115" s="14">
        <v>300000</v>
      </c>
    </row>
    <row r="116" spans="1:7" ht="78.150000000000006" x14ac:dyDescent="0.3">
      <c r="A116" s="4">
        <v>38</v>
      </c>
      <c r="B116" s="7" t="s">
        <v>137</v>
      </c>
      <c r="C116" s="4" t="s">
        <v>7</v>
      </c>
      <c r="D116" s="4" t="s">
        <v>138</v>
      </c>
      <c r="E116" s="4" t="s">
        <v>139</v>
      </c>
      <c r="F116" s="8">
        <v>42481</v>
      </c>
      <c r="G116" s="9">
        <v>790111</v>
      </c>
    </row>
    <row r="117" spans="1:7" ht="31.25" x14ac:dyDescent="0.3">
      <c r="A117" s="4">
        <v>39</v>
      </c>
      <c r="B117" s="7" t="s">
        <v>137</v>
      </c>
      <c r="C117" s="4" t="s">
        <v>7</v>
      </c>
      <c r="D117" s="4" t="s">
        <v>140</v>
      </c>
      <c r="E117" s="4" t="s">
        <v>141</v>
      </c>
      <c r="F117" s="8">
        <v>42780</v>
      </c>
      <c r="G117" s="9">
        <v>1510000</v>
      </c>
    </row>
    <row r="118" spans="1:7" ht="31.25" x14ac:dyDescent="0.3">
      <c r="A118" s="4">
        <v>40</v>
      </c>
      <c r="B118" s="7" t="s">
        <v>137</v>
      </c>
      <c r="C118" s="4" t="s">
        <v>7</v>
      </c>
      <c r="D118" s="4" t="s">
        <v>142</v>
      </c>
      <c r="E118" s="4" t="s">
        <v>143</v>
      </c>
      <c r="F118" s="8">
        <v>42650</v>
      </c>
      <c r="G118" s="9">
        <v>3003440</v>
      </c>
    </row>
    <row r="119" spans="1:7" ht="46.9" x14ac:dyDescent="0.3">
      <c r="A119" s="4">
        <v>41</v>
      </c>
      <c r="B119" s="7" t="s">
        <v>144</v>
      </c>
      <c r="C119" s="4" t="s">
        <v>145</v>
      </c>
      <c r="D119" s="4" t="s">
        <v>146</v>
      </c>
      <c r="E119" s="4" t="s">
        <v>147</v>
      </c>
      <c r="F119" s="8">
        <v>42559</v>
      </c>
      <c r="G119" s="9">
        <v>102410</v>
      </c>
    </row>
    <row r="120" spans="1:7" ht="46.9" x14ac:dyDescent="0.3">
      <c r="A120" s="4">
        <v>42</v>
      </c>
      <c r="B120" s="7" t="s">
        <v>148</v>
      </c>
      <c r="C120" s="4" t="s">
        <v>149</v>
      </c>
      <c r="D120" s="4" t="s">
        <v>150</v>
      </c>
      <c r="E120" s="4" t="s">
        <v>151</v>
      </c>
      <c r="F120" s="8">
        <v>41692</v>
      </c>
      <c r="G120" s="9">
        <v>1000504</v>
      </c>
    </row>
    <row r="121" spans="1:7" ht="86.95" customHeight="1" x14ac:dyDescent="0.3">
      <c r="A121" s="4">
        <v>43</v>
      </c>
      <c r="B121" s="7" t="s">
        <v>148</v>
      </c>
      <c r="C121" s="4" t="s">
        <v>152</v>
      </c>
      <c r="D121" s="4" t="s">
        <v>153</v>
      </c>
      <c r="E121" s="4" t="s">
        <v>154</v>
      </c>
      <c r="F121" s="8">
        <v>42825</v>
      </c>
      <c r="G121" s="9">
        <v>152250</v>
      </c>
    </row>
    <row r="122" spans="1:7" ht="78.150000000000006" x14ac:dyDescent="0.3">
      <c r="A122" s="4">
        <v>44</v>
      </c>
      <c r="B122" s="7" t="s">
        <v>148</v>
      </c>
      <c r="C122" s="4" t="s">
        <v>155</v>
      </c>
      <c r="D122" s="4" t="s">
        <v>156</v>
      </c>
      <c r="E122" s="4" t="s">
        <v>157</v>
      </c>
      <c r="F122" s="8">
        <v>42919</v>
      </c>
      <c r="G122" s="15">
        <v>713061</v>
      </c>
    </row>
    <row r="123" spans="1:7" ht="31.25" x14ac:dyDescent="0.3">
      <c r="A123" s="4">
        <v>45</v>
      </c>
      <c r="B123" s="7" t="s">
        <v>158</v>
      </c>
      <c r="C123" s="4" t="s">
        <v>2</v>
      </c>
      <c r="D123" s="4" t="s">
        <v>159</v>
      </c>
      <c r="E123" s="4" t="s">
        <v>160</v>
      </c>
      <c r="F123" s="8">
        <v>42527</v>
      </c>
      <c r="G123" s="15">
        <v>100000</v>
      </c>
    </row>
    <row r="124" spans="1:7" ht="62.5" x14ac:dyDescent="0.3">
      <c r="A124" s="4">
        <v>46</v>
      </c>
      <c r="B124" s="7" t="s">
        <v>158</v>
      </c>
      <c r="C124" s="4" t="s">
        <v>15</v>
      </c>
      <c r="D124" s="4" t="s">
        <v>161</v>
      </c>
      <c r="E124" s="4" t="s">
        <v>162</v>
      </c>
      <c r="F124" s="8">
        <v>42450</v>
      </c>
      <c r="G124" s="9">
        <v>300000</v>
      </c>
    </row>
    <row r="125" spans="1:7" ht="46.9" x14ac:dyDescent="0.3">
      <c r="A125" s="4">
        <v>47</v>
      </c>
      <c r="B125" s="7" t="s">
        <v>163</v>
      </c>
      <c r="C125" s="4" t="s">
        <v>7</v>
      </c>
      <c r="D125" s="4" t="s">
        <v>164</v>
      </c>
      <c r="E125" s="4" t="s">
        <v>165</v>
      </c>
      <c r="F125" s="8">
        <v>42514</v>
      </c>
      <c r="G125" s="15">
        <v>1136000</v>
      </c>
    </row>
    <row r="126" spans="1:7" ht="31.25" x14ac:dyDescent="0.3">
      <c r="A126" s="4">
        <v>48</v>
      </c>
      <c r="B126" s="7" t="s">
        <v>166</v>
      </c>
      <c r="C126" s="4" t="s">
        <v>167</v>
      </c>
      <c r="D126" s="4" t="s">
        <v>168</v>
      </c>
      <c r="E126" s="4" t="s">
        <v>169</v>
      </c>
      <c r="F126" s="8">
        <v>42515</v>
      </c>
      <c r="G126" s="9">
        <v>322864</v>
      </c>
    </row>
    <row r="127" spans="1:7" ht="31.25" x14ac:dyDescent="0.3">
      <c r="A127" s="4">
        <v>49</v>
      </c>
      <c r="B127" s="7" t="s">
        <v>170</v>
      </c>
      <c r="C127" s="4" t="s">
        <v>53</v>
      </c>
      <c r="D127" s="4" t="s">
        <v>171</v>
      </c>
      <c r="E127" s="19" t="s">
        <v>172</v>
      </c>
      <c r="F127" s="20">
        <v>42539</v>
      </c>
      <c r="G127" s="9">
        <v>5542000</v>
      </c>
    </row>
    <row r="128" spans="1:7" ht="31.25" x14ac:dyDescent="0.3">
      <c r="A128" s="4">
        <v>50</v>
      </c>
      <c r="B128" s="7" t="s">
        <v>173</v>
      </c>
      <c r="C128" s="4" t="s">
        <v>1</v>
      </c>
      <c r="D128" s="4" t="s">
        <v>174</v>
      </c>
      <c r="E128" s="4" t="s">
        <v>175</v>
      </c>
      <c r="F128" s="8">
        <v>42531</v>
      </c>
      <c r="G128" s="9">
        <v>406240</v>
      </c>
    </row>
    <row r="129" spans="1:7" ht="31.25" x14ac:dyDescent="0.3">
      <c r="A129" s="4">
        <v>51</v>
      </c>
      <c r="B129" s="7" t="s">
        <v>176</v>
      </c>
      <c r="C129" s="4" t="s">
        <v>8</v>
      </c>
      <c r="D129" s="4" t="s">
        <v>177</v>
      </c>
      <c r="E129" s="19" t="s">
        <v>178</v>
      </c>
      <c r="F129" s="8">
        <v>42580</v>
      </c>
      <c r="G129" s="9">
        <v>92375</v>
      </c>
    </row>
    <row r="130" spans="1:7" ht="31.25" x14ac:dyDescent="0.3">
      <c r="A130" s="4">
        <v>52</v>
      </c>
      <c r="B130" s="7" t="s">
        <v>176</v>
      </c>
      <c r="C130" s="4" t="s">
        <v>7</v>
      </c>
      <c r="D130" s="4" t="s">
        <v>179</v>
      </c>
      <c r="E130" s="4" t="s">
        <v>180</v>
      </c>
      <c r="F130" s="8">
        <v>42628</v>
      </c>
      <c r="G130" s="15">
        <v>2431000</v>
      </c>
    </row>
    <row r="131" spans="1:7" ht="62.5" x14ac:dyDescent="0.3">
      <c r="A131" s="4">
        <v>53</v>
      </c>
      <c r="B131" s="7" t="s">
        <v>176</v>
      </c>
      <c r="C131" s="4" t="s">
        <v>15</v>
      </c>
      <c r="D131" s="4" t="s">
        <v>181</v>
      </c>
      <c r="E131" s="4" t="s">
        <v>182</v>
      </c>
      <c r="F131" s="8">
        <v>41596</v>
      </c>
      <c r="G131" s="15">
        <v>344582</v>
      </c>
    </row>
    <row r="132" spans="1:7" ht="46.9" x14ac:dyDescent="0.3">
      <c r="A132" s="4">
        <v>54</v>
      </c>
      <c r="B132" s="11" t="s">
        <v>183</v>
      </c>
      <c r="C132" s="12" t="s">
        <v>1</v>
      </c>
      <c r="D132" s="12" t="s">
        <v>184</v>
      </c>
      <c r="E132" s="12" t="s">
        <v>185</v>
      </c>
      <c r="F132" s="8">
        <v>42350</v>
      </c>
      <c r="G132" s="14">
        <v>282710</v>
      </c>
    </row>
    <row r="133" spans="1:7" ht="46.9" x14ac:dyDescent="0.3">
      <c r="A133" s="4">
        <v>55</v>
      </c>
      <c r="B133" s="7" t="s">
        <v>186</v>
      </c>
      <c r="C133" s="4" t="s">
        <v>187</v>
      </c>
      <c r="D133" s="4" t="s">
        <v>585</v>
      </c>
      <c r="E133" s="21" t="s">
        <v>188</v>
      </c>
      <c r="F133" s="22">
        <v>42397</v>
      </c>
      <c r="G133" s="9">
        <v>2408000</v>
      </c>
    </row>
    <row r="134" spans="1:7" ht="31.25" x14ac:dyDescent="0.3">
      <c r="A134" s="4">
        <v>56</v>
      </c>
      <c r="B134" s="7" t="s">
        <v>189</v>
      </c>
      <c r="C134" s="4" t="s">
        <v>5</v>
      </c>
      <c r="D134" s="4" t="s">
        <v>190</v>
      </c>
      <c r="E134" s="4" t="s">
        <v>191</v>
      </c>
      <c r="F134" s="8">
        <v>42719</v>
      </c>
      <c r="G134" s="15">
        <v>210000</v>
      </c>
    </row>
    <row r="135" spans="1:7" ht="62.5" x14ac:dyDescent="0.3">
      <c r="A135" s="4">
        <v>57</v>
      </c>
      <c r="B135" s="7" t="s">
        <v>192</v>
      </c>
      <c r="C135" s="4" t="s">
        <v>193</v>
      </c>
      <c r="D135" s="4" t="s">
        <v>586</v>
      </c>
      <c r="E135" s="4" t="s">
        <v>194</v>
      </c>
      <c r="F135" s="8">
        <v>42589</v>
      </c>
      <c r="G135" s="9">
        <v>400000</v>
      </c>
    </row>
    <row r="136" spans="1:7" ht="62.5" x14ac:dyDescent="0.3">
      <c r="A136" s="4">
        <v>58</v>
      </c>
      <c r="B136" s="7" t="s">
        <v>192</v>
      </c>
      <c r="C136" s="4" t="s">
        <v>86</v>
      </c>
      <c r="D136" s="4" t="s">
        <v>195</v>
      </c>
      <c r="E136" s="4" t="s">
        <v>196</v>
      </c>
      <c r="F136" s="8">
        <v>42580</v>
      </c>
      <c r="G136" s="23">
        <v>48000</v>
      </c>
    </row>
    <row r="137" spans="1:7" ht="46.9" x14ac:dyDescent="0.3">
      <c r="A137" s="4">
        <v>59</v>
      </c>
      <c r="B137" s="7" t="s">
        <v>197</v>
      </c>
      <c r="C137" s="4" t="s">
        <v>1</v>
      </c>
      <c r="D137" s="4" t="s">
        <v>198</v>
      </c>
      <c r="E137" s="4" t="s">
        <v>199</v>
      </c>
      <c r="F137" s="8">
        <v>42576</v>
      </c>
      <c r="G137" s="9">
        <v>251200</v>
      </c>
    </row>
    <row r="138" spans="1:7" ht="46.9" x14ac:dyDescent="0.3">
      <c r="A138" s="4">
        <v>60</v>
      </c>
      <c r="B138" s="7" t="s">
        <v>200</v>
      </c>
      <c r="C138" s="4" t="s">
        <v>1</v>
      </c>
      <c r="D138" s="4" t="s">
        <v>201</v>
      </c>
      <c r="E138" s="4" t="s">
        <v>202</v>
      </c>
      <c r="F138" s="8">
        <v>41358</v>
      </c>
      <c r="G138" s="9">
        <v>271277</v>
      </c>
    </row>
    <row r="139" spans="1:7" ht="46.9" x14ac:dyDescent="0.3">
      <c r="A139" s="4">
        <v>61</v>
      </c>
      <c r="B139" s="7" t="s">
        <v>200</v>
      </c>
      <c r="C139" s="4" t="s">
        <v>15</v>
      </c>
      <c r="D139" s="4" t="s">
        <v>203</v>
      </c>
      <c r="E139" s="4" t="s">
        <v>204</v>
      </c>
      <c r="F139" s="8">
        <v>42612</v>
      </c>
      <c r="G139" s="9">
        <v>497066</v>
      </c>
    </row>
    <row r="140" spans="1:7" ht="46.9" x14ac:dyDescent="0.3">
      <c r="A140" s="4">
        <v>62</v>
      </c>
      <c r="B140" s="7" t="s">
        <v>205</v>
      </c>
      <c r="C140" s="4" t="s">
        <v>7</v>
      </c>
      <c r="D140" s="4" t="s">
        <v>206</v>
      </c>
      <c r="E140" s="4" t="s">
        <v>207</v>
      </c>
      <c r="F140" s="8">
        <v>42323</v>
      </c>
      <c r="G140" s="9">
        <v>616500</v>
      </c>
    </row>
    <row r="141" spans="1:7" ht="31.25" x14ac:dyDescent="0.3">
      <c r="A141" s="4">
        <v>63</v>
      </c>
      <c r="B141" s="7" t="s">
        <v>208</v>
      </c>
      <c r="C141" s="4" t="s">
        <v>3</v>
      </c>
      <c r="D141" s="4" t="s">
        <v>209</v>
      </c>
      <c r="E141" s="4" t="s">
        <v>210</v>
      </c>
      <c r="F141" s="8">
        <v>42719</v>
      </c>
      <c r="G141" s="9">
        <v>17000000</v>
      </c>
    </row>
    <row r="142" spans="1:7" ht="31.25" x14ac:dyDescent="0.3">
      <c r="A142" s="4">
        <v>64</v>
      </c>
      <c r="B142" s="7" t="s">
        <v>208</v>
      </c>
      <c r="C142" s="4" t="s">
        <v>211</v>
      </c>
      <c r="D142" s="12" t="s">
        <v>212</v>
      </c>
      <c r="E142" s="4" t="s">
        <v>213</v>
      </c>
      <c r="F142" s="8">
        <v>41144</v>
      </c>
      <c r="G142" s="9">
        <v>1000499</v>
      </c>
    </row>
    <row r="143" spans="1:7" ht="31.25" x14ac:dyDescent="0.3">
      <c r="A143" s="4">
        <v>65</v>
      </c>
      <c r="B143" s="7" t="s">
        <v>214</v>
      </c>
      <c r="C143" s="4" t="s">
        <v>215</v>
      </c>
      <c r="D143" s="12" t="s">
        <v>212</v>
      </c>
      <c r="E143" s="4" t="s">
        <v>216</v>
      </c>
      <c r="F143" s="8">
        <v>42803</v>
      </c>
      <c r="G143" s="9">
        <v>664645</v>
      </c>
    </row>
    <row r="144" spans="1:7" ht="31.25" x14ac:dyDescent="0.3">
      <c r="A144" s="4">
        <v>66</v>
      </c>
      <c r="B144" s="7" t="s">
        <v>217</v>
      </c>
      <c r="C144" s="4" t="s">
        <v>3</v>
      </c>
      <c r="D144" s="4" t="s">
        <v>218</v>
      </c>
      <c r="E144" s="4" t="s">
        <v>219</v>
      </c>
      <c r="F144" s="4" t="s">
        <v>220</v>
      </c>
      <c r="G144" s="9">
        <v>24152000</v>
      </c>
    </row>
    <row r="145" spans="1:7" ht="46.9" x14ac:dyDescent="0.3">
      <c r="A145" s="4">
        <v>67</v>
      </c>
      <c r="B145" s="7" t="s">
        <v>221</v>
      </c>
      <c r="C145" s="4" t="s">
        <v>15</v>
      </c>
      <c r="D145" s="17" t="s">
        <v>222</v>
      </c>
      <c r="E145" s="17" t="s">
        <v>223</v>
      </c>
      <c r="F145" s="18">
        <v>41934</v>
      </c>
      <c r="G145" s="9">
        <v>279124</v>
      </c>
    </row>
    <row r="146" spans="1:7" ht="31.25" x14ac:dyDescent="0.3">
      <c r="A146" s="4">
        <v>68</v>
      </c>
      <c r="B146" s="7" t="s">
        <v>221</v>
      </c>
      <c r="C146" s="4" t="s">
        <v>3</v>
      </c>
      <c r="D146" s="4" t="s">
        <v>224</v>
      </c>
      <c r="E146" s="4" t="s">
        <v>225</v>
      </c>
      <c r="F146" s="8">
        <v>42271</v>
      </c>
      <c r="G146" s="9">
        <v>550000</v>
      </c>
    </row>
    <row r="147" spans="1:7" x14ac:dyDescent="0.3">
      <c r="A147" s="63" t="s">
        <v>0</v>
      </c>
      <c r="B147" s="64"/>
      <c r="C147" s="64"/>
      <c r="D147" s="64"/>
      <c r="E147" s="64"/>
      <c r="F147" s="65"/>
      <c r="G147" s="24">
        <f>SUM(G79:G146)</f>
        <v>93555068</v>
      </c>
    </row>
    <row r="148" spans="1:7" x14ac:dyDescent="0.3">
      <c r="A148" s="25"/>
      <c r="B148" s="25"/>
      <c r="C148" s="25"/>
      <c r="D148" s="25"/>
      <c r="E148" s="25"/>
      <c r="F148" s="29"/>
      <c r="G148" s="26"/>
    </row>
    <row r="149" spans="1:7" x14ac:dyDescent="0.3">
      <c r="A149" s="60" t="s">
        <v>587</v>
      </c>
      <c r="B149" s="61"/>
      <c r="C149" s="61"/>
      <c r="D149" s="61"/>
      <c r="E149" s="61"/>
      <c r="F149" s="61"/>
      <c r="G149" s="62"/>
    </row>
    <row r="150" spans="1:7" ht="46.9" x14ac:dyDescent="0.3">
      <c r="A150" s="2" t="s">
        <v>21</v>
      </c>
      <c r="B150" s="2" t="s">
        <v>22</v>
      </c>
      <c r="C150" s="2" t="s">
        <v>23</v>
      </c>
      <c r="D150" s="2" t="s">
        <v>24</v>
      </c>
      <c r="E150" s="2" t="s">
        <v>25</v>
      </c>
      <c r="F150" s="2" t="s">
        <v>26</v>
      </c>
      <c r="G150" s="3" t="s">
        <v>27</v>
      </c>
    </row>
    <row r="151" spans="1:7" ht="31.25" x14ac:dyDescent="0.3">
      <c r="A151" s="4">
        <v>1</v>
      </c>
      <c r="B151" s="4" t="s">
        <v>29</v>
      </c>
      <c r="C151" s="4" t="s">
        <v>2</v>
      </c>
      <c r="D151" s="4" t="s">
        <v>226</v>
      </c>
      <c r="E151" s="4" t="s">
        <v>31</v>
      </c>
      <c r="F151" s="4" t="s">
        <v>227</v>
      </c>
      <c r="G151" s="9">
        <v>500000</v>
      </c>
    </row>
    <row r="152" spans="1:7" ht="62.5" x14ac:dyDescent="0.3">
      <c r="A152" s="4">
        <v>2</v>
      </c>
      <c r="B152" s="4" t="s">
        <v>29</v>
      </c>
      <c r="C152" s="4" t="s">
        <v>1</v>
      </c>
      <c r="D152" s="4" t="s">
        <v>228</v>
      </c>
      <c r="E152" s="4" t="s">
        <v>229</v>
      </c>
      <c r="F152" s="4" t="s">
        <v>230</v>
      </c>
      <c r="G152" s="9">
        <v>1250000</v>
      </c>
    </row>
    <row r="153" spans="1:7" ht="62.5" x14ac:dyDescent="0.3">
      <c r="A153" s="4">
        <v>3</v>
      </c>
      <c r="B153" s="4" t="s">
        <v>231</v>
      </c>
      <c r="C153" s="4" t="s">
        <v>1</v>
      </c>
      <c r="D153" s="4" t="s">
        <v>232</v>
      </c>
      <c r="E153" s="4" t="s">
        <v>233</v>
      </c>
      <c r="F153" s="4" t="s">
        <v>234</v>
      </c>
      <c r="G153" s="9">
        <v>78295</v>
      </c>
    </row>
    <row r="154" spans="1:7" ht="31.25" x14ac:dyDescent="0.3">
      <c r="A154" s="4">
        <v>4</v>
      </c>
      <c r="B154" s="4" t="s">
        <v>29</v>
      </c>
      <c r="C154" s="4" t="s">
        <v>1</v>
      </c>
      <c r="D154" s="4" t="s">
        <v>32</v>
      </c>
      <c r="E154" s="4" t="s">
        <v>235</v>
      </c>
      <c r="F154" s="4" t="s">
        <v>236</v>
      </c>
      <c r="G154" s="9">
        <v>542512</v>
      </c>
    </row>
    <row r="155" spans="1:7" ht="31.25" x14ac:dyDescent="0.3">
      <c r="A155" s="4">
        <v>5</v>
      </c>
      <c r="B155" s="4" t="s">
        <v>237</v>
      </c>
      <c r="C155" s="4" t="s">
        <v>15</v>
      </c>
      <c r="D155" s="4" t="s">
        <v>238</v>
      </c>
      <c r="E155" s="4" t="s">
        <v>239</v>
      </c>
      <c r="F155" s="4" t="s">
        <v>240</v>
      </c>
      <c r="G155" s="9">
        <v>515615</v>
      </c>
    </row>
    <row r="156" spans="1:7" ht="62.5" x14ac:dyDescent="0.3">
      <c r="A156" s="4">
        <v>6</v>
      </c>
      <c r="B156" s="19" t="s">
        <v>40</v>
      </c>
      <c r="C156" s="19" t="s">
        <v>241</v>
      </c>
      <c r="D156" s="19" t="s">
        <v>242</v>
      </c>
      <c r="E156" s="19" t="s">
        <v>243</v>
      </c>
      <c r="F156" s="19" t="s">
        <v>244</v>
      </c>
      <c r="G156" s="27">
        <f>19*100000</f>
        <v>1900000</v>
      </c>
    </row>
    <row r="157" spans="1:7" ht="31.25" x14ac:dyDescent="0.3">
      <c r="A157" s="4">
        <v>7</v>
      </c>
      <c r="B157" s="4" t="s">
        <v>245</v>
      </c>
      <c r="C157" s="4" t="s">
        <v>7</v>
      </c>
      <c r="D157" s="4" t="s">
        <v>246</v>
      </c>
      <c r="E157" s="4" t="s">
        <v>247</v>
      </c>
      <c r="F157" s="4" t="s">
        <v>248</v>
      </c>
      <c r="G157" s="9">
        <v>584830</v>
      </c>
    </row>
    <row r="158" spans="1:7" ht="31.25" x14ac:dyDescent="0.3">
      <c r="A158" s="4">
        <v>8</v>
      </c>
      <c r="B158" s="28" t="s">
        <v>245</v>
      </c>
      <c r="C158" s="28" t="s">
        <v>1</v>
      </c>
      <c r="D158" s="28" t="s">
        <v>588</v>
      </c>
      <c r="E158" s="28" t="s">
        <v>249</v>
      </c>
      <c r="F158" s="28" t="s">
        <v>250</v>
      </c>
      <c r="G158" s="15">
        <v>394395</v>
      </c>
    </row>
    <row r="159" spans="1:7" ht="31.25" x14ac:dyDescent="0.3">
      <c r="A159" s="4">
        <v>9</v>
      </c>
      <c r="B159" s="4" t="s">
        <v>251</v>
      </c>
      <c r="C159" s="4" t="s">
        <v>2</v>
      </c>
      <c r="D159" s="4" t="s">
        <v>252</v>
      </c>
      <c r="E159" s="4" t="s">
        <v>103</v>
      </c>
      <c r="F159" s="4" t="s">
        <v>253</v>
      </c>
      <c r="G159" s="9">
        <v>350000</v>
      </c>
    </row>
    <row r="160" spans="1:7" ht="46.9" x14ac:dyDescent="0.3">
      <c r="A160" s="4">
        <v>10</v>
      </c>
      <c r="B160" s="4" t="s">
        <v>254</v>
      </c>
      <c r="C160" s="4" t="s">
        <v>1</v>
      </c>
      <c r="D160" s="4" t="s">
        <v>255</v>
      </c>
      <c r="E160" s="4" t="s">
        <v>256</v>
      </c>
      <c r="F160" s="4" t="s">
        <v>257</v>
      </c>
      <c r="G160" s="9">
        <v>307071</v>
      </c>
    </row>
    <row r="161" spans="1:7" ht="31.25" x14ac:dyDescent="0.3">
      <c r="A161" s="4">
        <v>11</v>
      </c>
      <c r="B161" s="4" t="s">
        <v>258</v>
      </c>
      <c r="C161" s="4" t="s">
        <v>1</v>
      </c>
      <c r="D161" s="4" t="s">
        <v>259</v>
      </c>
      <c r="E161" s="4" t="s">
        <v>260</v>
      </c>
      <c r="F161" s="4" t="s">
        <v>261</v>
      </c>
      <c r="G161" s="9">
        <v>611600</v>
      </c>
    </row>
    <row r="162" spans="1:7" x14ac:dyDescent="0.3">
      <c r="A162" s="4">
        <v>12</v>
      </c>
      <c r="B162" s="4" t="s">
        <v>262</v>
      </c>
      <c r="C162" s="4" t="s">
        <v>2</v>
      </c>
      <c r="D162" s="4" t="s">
        <v>263</v>
      </c>
      <c r="E162" s="4" t="s">
        <v>264</v>
      </c>
      <c r="F162" s="4" t="s">
        <v>265</v>
      </c>
      <c r="G162" s="9">
        <v>178000</v>
      </c>
    </row>
    <row r="163" spans="1:7" ht="31.25" x14ac:dyDescent="0.3">
      <c r="A163" s="4">
        <v>13</v>
      </c>
      <c r="B163" s="4" t="s">
        <v>46</v>
      </c>
      <c r="C163" s="4" t="s">
        <v>266</v>
      </c>
      <c r="D163" s="4" t="s">
        <v>267</v>
      </c>
      <c r="E163" s="4" t="s">
        <v>49</v>
      </c>
      <c r="F163" s="4" t="s">
        <v>268</v>
      </c>
      <c r="G163" s="9">
        <v>772680</v>
      </c>
    </row>
    <row r="164" spans="1:7" x14ac:dyDescent="0.3">
      <c r="A164" s="4">
        <v>14</v>
      </c>
      <c r="B164" s="4" t="s">
        <v>269</v>
      </c>
      <c r="C164" s="4" t="s">
        <v>1</v>
      </c>
      <c r="D164" s="4" t="s">
        <v>270</v>
      </c>
      <c r="E164" s="4" t="s">
        <v>271</v>
      </c>
      <c r="F164" s="4" t="s">
        <v>248</v>
      </c>
      <c r="G164" s="9">
        <v>302800</v>
      </c>
    </row>
    <row r="165" spans="1:7" ht="31.25" x14ac:dyDescent="0.3">
      <c r="A165" s="4">
        <v>15</v>
      </c>
      <c r="B165" s="19" t="s">
        <v>272</v>
      </c>
      <c r="C165" s="19" t="s">
        <v>3</v>
      </c>
      <c r="D165" s="19" t="s">
        <v>273</v>
      </c>
      <c r="E165" s="19" t="s">
        <v>55</v>
      </c>
      <c r="F165" s="19" t="s">
        <v>274</v>
      </c>
      <c r="G165" s="27">
        <v>500000</v>
      </c>
    </row>
    <row r="166" spans="1:7" ht="31.25" x14ac:dyDescent="0.3">
      <c r="A166" s="4">
        <v>16</v>
      </c>
      <c r="B166" s="4" t="s">
        <v>50</v>
      </c>
      <c r="C166" s="4" t="s">
        <v>6</v>
      </c>
      <c r="D166" s="4" t="s">
        <v>275</v>
      </c>
      <c r="E166" s="4" t="s">
        <v>276</v>
      </c>
      <c r="F166" s="4" t="s">
        <v>277</v>
      </c>
      <c r="G166" s="9">
        <v>211000</v>
      </c>
    </row>
    <row r="167" spans="1:7" ht="31.25" x14ac:dyDescent="0.3">
      <c r="A167" s="4">
        <v>17</v>
      </c>
      <c r="B167" s="4" t="s">
        <v>278</v>
      </c>
      <c r="C167" s="4" t="s">
        <v>6</v>
      </c>
      <c r="D167" s="4" t="s">
        <v>279</v>
      </c>
      <c r="E167" s="4" t="s">
        <v>280</v>
      </c>
      <c r="F167" s="4" t="s">
        <v>281</v>
      </c>
      <c r="G167" s="9">
        <v>260000</v>
      </c>
    </row>
    <row r="168" spans="1:7" ht="31.25" x14ac:dyDescent="0.3">
      <c r="A168" s="4">
        <v>18</v>
      </c>
      <c r="B168" s="19" t="s">
        <v>282</v>
      </c>
      <c r="C168" s="19" t="s">
        <v>6</v>
      </c>
      <c r="D168" s="19" t="s">
        <v>283</v>
      </c>
      <c r="E168" s="19" t="s">
        <v>284</v>
      </c>
      <c r="F168" s="19" t="s">
        <v>285</v>
      </c>
      <c r="G168" s="27">
        <f>1.5*100000</f>
        <v>150000</v>
      </c>
    </row>
    <row r="169" spans="1:7" ht="62.5" x14ac:dyDescent="0.3">
      <c r="A169" s="4">
        <v>19</v>
      </c>
      <c r="B169" s="4" t="s">
        <v>282</v>
      </c>
      <c r="C169" s="4" t="s">
        <v>6</v>
      </c>
      <c r="D169" s="4" t="s">
        <v>286</v>
      </c>
      <c r="E169" s="4" t="s">
        <v>287</v>
      </c>
      <c r="F169" s="4" t="s">
        <v>288</v>
      </c>
      <c r="G169" s="9">
        <v>150000</v>
      </c>
    </row>
    <row r="170" spans="1:7" ht="46.9" x14ac:dyDescent="0.3">
      <c r="A170" s="4">
        <v>20</v>
      </c>
      <c r="B170" s="4" t="s">
        <v>282</v>
      </c>
      <c r="C170" s="4" t="s">
        <v>289</v>
      </c>
      <c r="D170" s="4" t="s">
        <v>290</v>
      </c>
      <c r="E170" s="4" t="s">
        <v>291</v>
      </c>
      <c r="F170" s="4" t="s">
        <v>292</v>
      </c>
      <c r="G170" s="9">
        <v>600000</v>
      </c>
    </row>
    <row r="171" spans="1:7" ht="46.9" x14ac:dyDescent="0.3">
      <c r="A171" s="4">
        <v>21</v>
      </c>
      <c r="B171" s="4" t="s">
        <v>293</v>
      </c>
      <c r="C171" s="4" t="s">
        <v>2</v>
      </c>
      <c r="D171" s="4" t="s">
        <v>294</v>
      </c>
      <c r="E171" s="4" t="s">
        <v>295</v>
      </c>
      <c r="F171" s="4" t="s">
        <v>296</v>
      </c>
      <c r="G171" s="9">
        <v>600000</v>
      </c>
    </row>
    <row r="172" spans="1:7" ht="46.9" x14ac:dyDescent="0.3">
      <c r="A172" s="4">
        <v>22</v>
      </c>
      <c r="B172" s="4" t="s">
        <v>297</v>
      </c>
      <c r="C172" s="4" t="s">
        <v>1</v>
      </c>
      <c r="D172" s="4" t="s">
        <v>298</v>
      </c>
      <c r="E172" s="4" t="s">
        <v>299</v>
      </c>
      <c r="F172" s="4" t="s">
        <v>300</v>
      </c>
      <c r="G172" s="9">
        <v>714600</v>
      </c>
    </row>
    <row r="173" spans="1:7" ht="62.5" x14ac:dyDescent="0.3">
      <c r="A173" s="4">
        <v>23</v>
      </c>
      <c r="B173" s="4" t="s">
        <v>59</v>
      </c>
      <c r="C173" s="4" t="s">
        <v>3</v>
      </c>
      <c r="D173" s="4" t="s">
        <v>301</v>
      </c>
      <c r="E173" s="4" t="s">
        <v>302</v>
      </c>
      <c r="F173" s="4" t="s">
        <v>303</v>
      </c>
      <c r="G173" s="9">
        <v>2418000</v>
      </c>
    </row>
    <row r="174" spans="1:7" ht="46.9" x14ac:dyDescent="0.3">
      <c r="A174" s="4">
        <v>24</v>
      </c>
      <c r="B174" s="4" t="s">
        <v>63</v>
      </c>
      <c r="C174" s="4" t="s">
        <v>2</v>
      </c>
      <c r="D174" s="4" t="s">
        <v>304</v>
      </c>
      <c r="E174" s="4" t="s">
        <v>65</v>
      </c>
      <c r="F174" s="4" t="s">
        <v>305</v>
      </c>
      <c r="G174" s="9">
        <v>750000</v>
      </c>
    </row>
    <row r="175" spans="1:7" ht="31.25" x14ac:dyDescent="0.3">
      <c r="A175" s="4">
        <v>25</v>
      </c>
      <c r="B175" s="28" t="s">
        <v>63</v>
      </c>
      <c r="C175" s="28" t="s">
        <v>7</v>
      </c>
      <c r="D175" s="28" t="s">
        <v>306</v>
      </c>
      <c r="E175" s="28" t="s">
        <v>307</v>
      </c>
      <c r="F175" s="4" t="s">
        <v>308</v>
      </c>
      <c r="G175" s="9">
        <v>1337274</v>
      </c>
    </row>
    <row r="176" spans="1:7" ht="31.25" x14ac:dyDescent="0.3">
      <c r="A176" s="4">
        <v>26</v>
      </c>
      <c r="B176" s="4" t="s">
        <v>309</v>
      </c>
      <c r="C176" s="4" t="s">
        <v>1</v>
      </c>
      <c r="D176" s="4" t="s">
        <v>310</v>
      </c>
      <c r="E176" s="4" t="s">
        <v>311</v>
      </c>
      <c r="F176" s="4" t="s">
        <v>312</v>
      </c>
      <c r="G176" s="9">
        <v>422214</v>
      </c>
    </row>
    <row r="177" spans="1:7" ht="31.25" x14ac:dyDescent="0.3">
      <c r="A177" s="4">
        <v>27</v>
      </c>
      <c r="B177" s="4" t="s">
        <v>313</v>
      </c>
      <c r="C177" s="4" t="s">
        <v>6</v>
      </c>
      <c r="D177" s="4" t="s">
        <v>314</v>
      </c>
      <c r="E177" s="4" t="s">
        <v>315</v>
      </c>
      <c r="F177" s="4" t="s">
        <v>316</v>
      </c>
      <c r="G177" s="9">
        <v>600000</v>
      </c>
    </row>
    <row r="178" spans="1:7" ht="46.9" x14ac:dyDescent="0.3">
      <c r="A178" s="4">
        <v>28</v>
      </c>
      <c r="B178" s="4" t="s">
        <v>317</v>
      </c>
      <c r="C178" s="4" t="s">
        <v>1</v>
      </c>
      <c r="D178" s="4" t="s">
        <v>318</v>
      </c>
      <c r="E178" s="4" t="s">
        <v>319</v>
      </c>
      <c r="F178" s="4" t="s">
        <v>320</v>
      </c>
      <c r="G178" s="9">
        <v>489524</v>
      </c>
    </row>
    <row r="179" spans="1:7" ht="46.9" x14ac:dyDescent="0.3">
      <c r="A179" s="4">
        <v>29</v>
      </c>
      <c r="B179" s="4" t="s">
        <v>321</v>
      </c>
      <c r="C179" s="4" t="s">
        <v>2</v>
      </c>
      <c r="D179" s="4" t="s">
        <v>322</v>
      </c>
      <c r="E179" s="4" t="s">
        <v>323</v>
      </c>
      <c r="F179" s="4" t="s">
        <v>324</v>
      </c>
      <c r="G179" s="9">
        <v>720000</v>
      </c>
    </row>
    <row r="180" spans="1:7" ht="46.9" x14ac:dyDescent="0.3">
      <c r="A180" s="4">
        <v>30</v>
      </c>
      <c r="B180" s="4" t="s">
        <v>325</v>
      </c>
      <c r="C180" s="4" t="s">
        <v>15</v>
      </c>
      <c r="D180" s="4" t="s">
        <v>326</v>
      </c>
      <c r="E180" s="4" t="s">
        <v>80</v>
      </c>
      <c r="F180" s="4" t="s">
        <v>265</v>
      </c>
      <c r="G180" s="9">
        <v>732000</v>
      </c>
    </row>
    <row r="181" spans="1:7" ht="31.25" x14ac:dyDescent="0.3">
      <c r="A181" s="4">
        <v>31</v>
      </c>
      <c r="B181" s="4" t="s">
        <v>325</v>
      </c>
      <c r="C181" s="4" t="s">
        <v>7</v>
      </c>
      <c r="D181" s="4" t="s">
        <v>327</v>
      </c>
      <c r="E181" s="4" t="s">
        <v>79</v>
      </c>
      <c r="F181" s="4" t="s">
        <v>328</v>
      </c>
      <c r="G181" s="9">
        <v>899000</v>
      </c>
    </row>
    <row r="182" spans="1:7" ht="31.25" x14ac:dyDescent="0.3">
      <c r="A182" s="4">
        <v>32</v>
      </c>
      <c r="B182" s="4" t="s">
        <v>329</v>
      </c>
      <c r="C182" s="4" t="s">
        <v>6</v>
      </c>
      <c r="D182" s="4" t="s">
        <v>330</v>
      </c>
      <c r="E182" s="4" t="s">
        <v>331</v>
      </c>
      <c r="F182" s="4" t="s">
        <v>332</v>
      </c>
      <c r="G182" s="9">
        <v>320000</v>
      </c>
    </row>
    <row r="183" spans="1:7" ht="62.5" x14ac:dyDescent="0.3">
      <c r="A183" s="4">
        <v>33</v>
      </c>
      <c r="B183" s="4" t="s">
        <v>333</v>
      </c>
      <c r="C183" s="4" t="s">
        <v>1</v>
      </c>
      <c r="D183" s="4" t="s">
        <v>334</v>
      </c>
      <c r="E183" s="4" t="s">
        <v>335</v>
      </c>
      <c r="F183" s="4" t="s">
        <v>265</v>
      </c>
      <c r="G183" s="9">
        <v>228000</v>
      </c>
    </row>
    <row r="184" spans="1:7" ht="31.25" x14ac:dyDescent="0.3">
      <c r="A184" s="4">
        <v>34</v>
      </c>
      <c r="B184" s="19" t="s">
        <v>336</v>
      </c>
      <c r="C184" s="19" t="s">
        <v>3</v>
      </c>
      <c r="D184" s="19" t="s">
        <v>337</v>
      </c>
      <c r="E184" s="19" t="s">
        <v>338</v>
      </c>
      <c r="F184" s="19" t="s">
        <v>339</v>
      </c>
      <c r="G184" s="27">
        <v>500000</v>
      </c>
    </row>
    <row r="185" spans="1:7" ht="31.25" x14ac:dyDescent="0.3">
      <c r="A185" s="4">
        <v>35</v>
      </c>
      <c r="B185" s="4" t="s">
        <v>81</v>
      </c>
      <c r="C185" s="4" t="s">
        <v>6</v>
      </c>
      <c r="D185" s="4" t="s">
        <v>340</v>
      </c>
      <c r="E185" s="4" t="s">
        <v>341</v>
      </c>
      <c r="F185" s="4" t="s">
        <v>342</v>
      </c>
      <c r="G185" s="9">
        <v>47850</v>
      </c>
    </row>
    <row r="186" spans="1:7" ht="46.9" x14ac:dyDescent="0.3">
      <c r="A186" s="4">
        <v>36</v>
      </c>
      <c r="B186" s="4" t="s">
        <v>85</v>
      </c>
      <c r="C186" s="4" t="s">
        <v>289</v>
      </c>
      <c r="D186" s="4" t="s">
        <v>343</v>
      </c>
      <c r="E186" s="4" t="s">
        <v>344</v>
      </c>
      <c r="F186" s="4" t="s">
        <v>345</v>
      </c>
      <c r="G186" s="9">
        <v>400000</v>
      </c>
    </row>
    <row r="187" spans="1:7" ht="46.9" x14ac:dyDescent="0.3">
      <c r="A187" s="4">
        <v>37</v>
      </c>
      <c r="B187" s="28" t="s">
        <v>85</v>
      </c>
      <c r="C187" s="28" t="s">
        <v>1</v>
      </c>
      <c r="D187" s="28" t="s">
        <v>346</v>
      </c>
      <c r="E187" s="28" t="s">
        <v>87</v>
      </c>
      <c r="F187" s="4" t="s">
        <v>347</v>
      </c>
      <c r="G187" s="9">
        <v>243533</v>
      </c>
    </row>
    <row r="188" spans="1:7" ht="31.25" x14ac:dyDescent="0.3">
      <c r="A188" s="4">
        <v>38</v>
      </c>
      <c r="B188" s="4" t="s">
        <v>348</v>
      </c>
      <c r="C188" s="4" t="s">
        <v>6</v>
      </c>
      <c r="D188" s="4" t="s">
        <v>349</v>
      </c>
      <c r="E188" s="4" t="s">
        <v>350</v>
      </c>
      <c r="F188" s="4" t="s">
        <v>351</v>
      </c>
      <c r="G188" s="9">
        <v>200000</v>
      </c>
    </row>
    <row r="189" spans="1:7" ht="46.9" x14ac:dyDescent="0.3">
      <c r="A189" s="4">
        <v>39</v>
      </c>
      <c r="B189" s="4" t="s">
        <v>352</v>
      </c>
      <c r="C189" s="4" t="s">
        <v>7</v>
      </c>
      <c r="D189" s="4" t="s">
        <v>353</v>
      </c>
      <c r="E189" s="4" t="s">
        <v>354</v>
      </c>
      <c r="F189" s="4" t="s">
        <v>355</v>
      </c>
      <c r="G189" s="9">
        <v>2110000</v>
      </c>
    </row>
    <row r="190" spans="1:7" ht="31.25" x14ac:dyDescent="0.3">
      <c r="A190" s="4">
        <v>40</v>
      </c>
      <c r="B190" s="4" t="s">
        <v>356</v>
      </c>
      <c r="C190" s="4" t="s">
        <v>1</v>
      </c>
      <c r="D190" s="4" t="s">
        <v>357</v>
      </c>
      <c r="E190" s="4" t="s">
        <v>358</v>
      </c>
      <c r="F190" s="4" t="s">
        <v>359</v>
      </c>
      <c r="G190" s="9">
        <v>163200</v>
      </c>
    </row>
    <row r="191" spans="1:7" ht="31.25" x14ac:dyDescent="0.3">
      <c r="A191" s="4">
        <v>41</v>
      </c>
      <c r="B191" s="4" t="s">
        <v>356</v>
      </c>
      <c r="C191" s="4" t="s">
        <v>14</v>
      </c>
      <c r="D191" s="4" t="s">
        <v>360</v>
      </c>
      <c r="E191" s="4" t="s">
        <v>361</v>
      </c>
      <c r="F191" s="4" t="s">
        <v>261</v>
      </c>
      <c r="G191" s="9">
        <v>62500</v>
      </c>
    </row>
    <row r="192" spans="1:7" ht="31.25" x14ac:dyDescent="0.3">
      <c r="A192" s="4">
        <v>42</v>
      </c>
      <c r="B192" s="4" t="s">
        <v>92</v>
      </c>
      <c r="C192" s="4" t="s">
        <v>2</v>
      </c>
      <c r="D192" s="4" t="s">
        <v>362</v>
      </c>
      <c r="E192" s="4" t="s">
        <v>363</v>
      </c>
      <c r="F192" s="4" t="s">
        <v>364</v>
      </c>
      <c r="G192" s="9">
        <v>240476</v>
      </c>
    </row>
    <row r="193" spans="1:7" ht="46.9" x14ac:dyDescent="0.3">
      <c r="A193" s="4">
        <v>43</v>
      </c>
      <c r="B193" s="19" t="s">
        <v>98</v>
      </c>
      <c r="C193" s="19" t="s">
        <v>7</v>
      </c>
      <c r="D193" s="19" t="s">
        <v>365</v>
      </c>
      <c r="E193" s="19" t="s">
        <v>366</v>
      </c>
      <c r="F193" s="19" t="s">
        <v>367</v>
      </c>
      <c r="G193" s="27">
        <v>886000</v>
      </c>
    </row>
    <row r="194" spans="1:7" ht="46.9" x14ac:dyDescent="0.3">
      <c r="A194" s="4">
        <v>44</v>
      </c>
      <c r="B194" s="4" t="s">
        <v>98</v>
      </c>
      <c r="C194" s="4" t="s">
        <v>7</v>
      </c>
      <c r="D194" s="4" t="s">
        <v>368</v>
      </c>
      <c r="E194" s="4" t="s">
        <v>369</v>
      </c>
      <c r="F194" s="4" t="s">
        <v>370</v>
      </c>
      <c r="G194" s="9">
        <v>1585154</v>
      </c>
    </row>
    <row r="195" spans="1:7" ht="46.9" x14ac:dyDescent="0.3">
      <c r="A195" s="4">
        <v>45</v>
      </c>
      <c r="B195" s="4" t="s">
        <v>98</v>
      </c>
      <c r="C195" s="4" t="s">
        <v>7</v>
      </c>
      <c r="D195" s="4" t="s">
        <v>371</v>
      </c>
      <c r="E195" s="4" t="s">
        <v>372</v>
      </c>
      <c r="F195" s="4" t="s">
        <v>373</v>
      </c>
      <c r="G195" s="9">
        <f>5320000+8100000</f>
        <v>13420000</v>
      </c>
    </row>
    <row r="196" spans="1:7" ht="62.5" x14ac:dyDescent="0.3">
      <c r="A196" s="4">
        <v>46</v>
      </c>
      <c r="B196" s="4" t="s">
        <v>374</v>
      </c>
      <c r="C196" s="4" t="s">
        <v>6</v>
      </c>
      <c r="D196" s="4" t="s">
        <v>375</v>
      </c>
      <c r="E196" s="4" t="s">
        <v>376</v>
      </c>
      <c r="F196" s="4" t="s">
        <v>377</v>
      </c>
      <c r="G196" s="9">
        <v>112500</v>
      </c>
    </row>
    <row r="197" spans="1:7" x14ac:dyDescent="0.3">
      <c r="A197" s="4">
        <v>47</v>
      </c>
      <c r="B197" s="28" t="s">
        <v>378</v>
      </c>
      <c r="C197" s="28" t="s">
        <v>12</v>
      </c>
      <c r="D197" s="28" t="s">
        <v>379</v>
      </c>
      <c r="E197" s="28" t="s">
        <v>380</v>
      </c>
      <c r="F197" s="28" t="s">
        <v>381</v>
      </c>
      <c r="G197" s="15">
        <v>70000</v>
      </c>
    </row>
    <row r="198" spans="1:7" x14ac:dyDescent="0.3">
      <c r="A198" s="4">
        <v>48</v>
      </c>
      <c r="B198" s="4" t="s">
        <v>378</v>
      </c>
      <c r="C198" s="4" t="s">
        <v>1</v>
      </c>
      <c r="D198" s="4" t="s">
        <v>382</v>
      </c>
      <c r="E198" s="4" t="s">
        <v>383</v>
      </c>
      <c r="F198" s="4" t="s">
        <v>384</v>
      </c>
      <c r="G198" s="9">
        <v>803800</v>
      </c>
    </row>
    <row r="199" spans="1:7" ht="46.9" x14ac:dyDescent="0.3">
      <c r="A199" s="4">
        <v>49</v>
      </c>
      <c r="B199" s="4" t="s">
        <v>104</v>
      </c>
      <c r="C199" s="4" t="s">
        <v>7</v>
      </c>
      <c r="D199" s="4" t="s">
        <v>385</v>
      </c>
      <c r="E199" s="4" t="s">
        <v>386</v>
      </c>
      <c r="F199" s="4" t="s">
        <v>387</v>
      </c>
      <c r="G199" s="9">
        <v>1490400</v>
      </c>
    </row>
    <row r="200" spans="1:7" ht="37.049999999999997" customHeight="1" x14ac:dyDescent="0.3">
      <c r="A200" s="4">
        <v>50</v>
      </c>
      <c r="B200" s="4" t="s">
        <v>388</v>
      </c>
      <c r="C200" s="4" t="s">
        <v>6</v>
      </c>
      <c r="D200" s="4" t="s">
        <v>389</v>
      </c>
      <c r="E200" s="4" t="s">
        <v>390</v>
      </c>
      <c r="F200" s="4" t="s">
        <v>377</v>
      </c>
      <c r="G200" s="9">
        <v>1120000</v>
      </c>
    </row>
    <row r="201" spans="1:7" ht="31.25" x14ac:dyDescent="0.3">
      <c r="A201" s="4">
        <v>51</v>
      </c>
      <c r="B201" s="4" t="s">
        <v>388</v>
      </c>
      <c r="C201" s="4" t="s">
        <v>1</v>
      </c>
      <c r="D201" s="4" t="s">
        <v>391</v>
      </c>
      <c r="E201" s="4" t="s">
        <v>392</v>
      </c>
      <c r="F201" s="4" t="s">
        <v>250</v>
      </c>
      <c r="G201" s="9">
        <v>381600</v>
      </c>
    </row>
    <row r="202" spans="1:7" ht="31.25" x14ac:dyDescent="0.3">
      <c r="A202" s="4">
        <v>52</v>
      </c>
      <c r="B202" s="4" t="s">
        <v>393</v>
      </c>
      <c r="C202" s="4" t="s">
        <v>15</v>
      </c>
      <c r="D202" s="4" t="s">
        <v>394</v>
      </c>
      <c r="E202" s="4" t="s">
        <v>395</v>
      </c>
      <c r="F202" s="4" t="s">
        <v>281</v>
      </c>
      <c r="G202" s="9">
        <v>258856</v>
      </c>
    </row>
    <row r="203" spans="1:7" ht="46.9" x14ac:dyDescent="0.3">
      <c r="A203" s="4">
        <v>53</v>
      </c>
      <c r="B203" s="4" t="s">
        <v>396</v>
      </c>
      <c r="C203" s="4" t="s">
        <v>7</v>
      </c>
      <c r="D203" s="4" t="s">
        <v>397</v>
      </c>
      <c r="E203" s="4" t="s">
        <v>398</v>
      </c>
      <c r="F203" s="4" t="s">
        <v>399</v>
      </c>
      <c r="G203" s="9">
        <v>527900</v>
      </c>
    </row>
    <row r="204" spans="1:7" ht="31.25" x14ac:dyDescent="0.3">
      <c r="A204" s="4">
        <v>54</v>
      </c>
      <c r="B204" s="4" t="s">
        <v>396</v>
      </c>
      <c r="C204" s="4" t="s">
        <v>400</v>
      </c>
      <c r="D204" s="4" t="s">
        <v>401</v>
      </c>
      <c r="E204" s="4" t="s">
        <v>402</v>
      </c>
      <c r="F204" s="4" t="s">
        <v>403</v>
      </c>
      <c r="G204" s="9">
        <v>240000</v>
      </c>
    </row>
    <row r="205" spans="1:7" ht="31.25" x14ac:dyDescent="0.3">
      <c r="A205" s="4">
        <v>55</v>
      </c>
      <c r="B205" s="4" t="s">
        <v>404</v>
      </c>
      <c r="C205" s="4" t="s">
        <v>1</v>
      </c>
      <c r="D205" s="4" t="s">
        <v>405</v>
      </c>
      <c r="E205" s="4" t="s">
        <v>406</v>
      </c>
      <c r="F205" s="4" t="s">
        <v>407</v>
      </c>
      <c r="G205" s="9">
        <v>413642</v>
      </c>
    </row>
    <row r="206" spans="1:7" ht="31.25" x14ac:dyDescent="0.3">
      <c r="A206" s="4">
        <v>56</v>
      </c>
      <c r="B206" s="4" t="s">
        <v>408</v>
      </c>
      <c r="C206" s="4" t="s">
        <v>6</v>
      </c>
      <c r="D206" s="4" t="s">
        <v>409</v>
      </c>
      <c r="E206" s="4" t="s">
        <v>410</v>
      </c>
      <c r="F206" s="4" t="s">
        <v>411</v>
      </c>
      <c r="G206" s="9">
        <v>80000</v>
      </c>
    </row>
    <row r="207" spans="1:7" ht="31.25" x14ac:dyDescent="0.3">
      <c r="A207" s="4">
        <v>57</v>
      </c>
      <c r="B207" s="4" t="s">
        <v>121</v>
      </c>
      <c r="C207" s="4" t="s">
        <v>15</v>
      </c>
      <c r="D207" s="4" t="s">
        <v>412</v>
      </c>
      <c r="E207" s="4" t="s">
        <v>413</v>
      </c>
      <c r="F207" s="4" t="s">
        <v>248</v>
      </c>
      <c r="G207" s="9">
        <v>173000</v>
      </c>
    </row>
    <row r="208" spans="1:7" ht="31.25" x14ac:dyDescent="0.3">
      <c r="A208" s="4">
        <v>58</v>
      </c>
      <c r="B208" s="4" t="s">
        <v>121</v>
      </c>
      <c r="C208" s="4" t="s">
        <v>1</v>
      </c>
      <c r="D208" s="4" t="s">
        <v>414</v>
      </c>
      <c r="E208" s="4" t="s">
        <v>415</v>
      </c>
      <c r="F208" s="4" t="s">
        <v>234</v>
      </c>
      <c r="G208" s="9">
        <v>236000</v>
      </c>
    </row>
    <row r="209" spans="1:7" ht="31.25" x14ac:dyDescent="0.3">
      <c r="A209" s="4">
        <v>59</v>
      </c>
      <c r="B209" s="4" t="s">
        <v>121</v>
      </c>
      <c r="C209" s="4" t="s">
        <v>15</v>
      </c>
      <c r="D209" s="4" t="s">
        <v>416</v>
      </c>
      <c r="E209" s="4" t="s">
        <v>413</v>
      </c>
      <c r="F209" s="4" t="s">
        <v>417</v>
      </c>
      <c r="G209" s="9">
        <v>58574</v>
      </c>
    </row>
    <row r="210" spans="1:7" ht="31.25" x14ac:dyDescent="0.3">
      <c r="A210" s="4">
        <v>60</v>
      </c>
      <c r="B210" s="4" t="s">
        <v>124</v>
      </c>
      <c r="C210" s="4" t="s">
        <v>14</v>
      </c>
      <c r="D210" s="4" t="s">
        <v>418</v>
      </c>
      <c r="E210" s="4" t="s">
        <v>361</v>
      </c>
      <c r="F210" s="4" t="s">
        <v>419</v>
      </c>
      <c r="G210" s="9">
        <v>200000</v>
      </c>
    </row>
    <row r="211" spans="1:7" ht="31.25" x14ac:dyDescent="0.3">
      <c r="A211" s="4">
        <v>61</v>
      </c>
      <c r="B211" s="4" t="s">
        <v>124</v>
      </c>
      <c r="C211" s="4" t="s">
        <v>14</v>
      </c>
      <c r="D211" s="4" t="s">
        <v>418</v>
      </c>
      <c r="E211" s="4" t="s">
        <v>361</v>
      </c>
      <c r="F211" s="4" t="s">
        <v>277</v>
      </c>
      <c r="G211" s="9">
        <v>200000</v>
      </c>
    </row>
    <row r="212" spans="1:7" ht="31.25" x14ac:dyDescent="0.3">
      <c r="A212" s="4">
        <v>62</v>
      </c>
      <c r="B212" s="4" t="s">
        <v>124</v>
      </c>
      <c r="C212" s="4" t="s">
        <v>420</v>
      </c>
      <c r="D212" s="4" t="s">
        <v>421</v>
      </c>
      <c r="E212" s="4" t="s">
        <v>422</v>
      </c>
      <c r="F212" s="4" t="s">
        <v>423</v>
      </c>
      <c r="G212" s="9">
        <v>319571</v>
      </c>
    </row>
    <row r="213" spans="1:7" x14ac:dyDescent="0.3">
      <c r="A213" s="4">
        <v>63</v>
      </c>
      <c r="B213" s="28" t="s">
        <v>124</v>
      </c>
      <c r="C213" s="28" t="s">
        <v>11</v>
      </c>
      <c r="D213" s="28" t="s">
        <v>424</v>
      </c>
      <c r="E213" s="28" t="s">
        <v>127</v>
      </c>
      <c r="F213" s="4" t="s">
        <v>425</v>
      </c>
      <c r="G213" s="9">
        <v>800000</v>
      </c>
    </row>
    <row r="214" spans="1:7" x14ac:dyDescent="0.3">
      <c r="A214" s="4">
        <v>64</v>
      </c>
      <c r="B214" s="4" t="s">
        <v>426</v>
      </c>
      <c r="C214" s="4" t="s">
        <v>6</v>
      </c>
      <c r="D214" s="4" t="s">
        <v>427</v>
      </c>
      <c r="E214" s="4" t="s">
        <v>428</v>
      </c>
      <c r="F214" s="4" t="s">
        <v>429</v>
      </c>
      <c r="G214" s="9">
        <v>176000</v>
      </c>
    </row>
    <row r="215" spans="1:7" ht="31.25" x14ac:dyDescent="0.3">
      <c r="A215" s="4">
        <v>65</v>
      </c>
      <c r="B215" s="4" t="s">
        <v>430</v>
      </c>
      <c r="C215" s="4" t="s">
        <v>2</v>
      </c>
      <c r="D215" s="4" t="s">
        <v>431</v>
      </c>
      <c r="E215" s="4" t="s">
        <v>432</v>
      </c>
      <c r="F215" s="4" t="s">
        <v>433</v>
      </c>
      <c r="G215" s="9">
        <v>79674</v>
      </c>
    </row>
    <row r="216" spans="1:7" ht="36" customHeight="1" x14ac:dyDescent="0.3">
      <c r="A216" s="4">
        <v>66</v>
      </c>
      <c r="B216" s="4" t="s">
        <v>434</v>
      </c>
      <c r="C216" s="4" t="s">
        <v>2</v>
      </c>
      <c r="D216" s="4" t="s">
        <v>435</v>
      </c>
      <c r="E216" s="4" t="s">
        <v>436</v>
      </c>
      <c r="F216" s="4" t="s">
        <v>437</v>
      </c>
      <c r="G216" s="9">
        <v>265000</v>
      </c>
    </row>
    <row r="217" spans="1:7" ht="31.25" x14ac:dyDescent="0.3">
      <c r="A217" s="4">
        <v>67</v>
      </c>
      <c r="B217" s="4" t="s">
        <v>438</v>
      </c>
      <c r="C217" s="4" t="s">
        <v>6</v>
      </c>
      <c r="D217" s="4" t="s">
        <v>439</v>
      </c>
      <c r="E217" s="4" t="s">
        <v>440</v>
      </c>
      <c r="F217" s="4" t="s">
        <v>441</v>
      </c>
      <c r="G217" s="9">
        <v>260000</v>
      </c>
    </row>
    <row r="218" spans="1:7" x14ac:dyDescent="0.3">
      <c r="A218" s="4">
        <v>68</v>
      </c>
      <c r="B218" s="19" t="s">
        <v>442</v>
      </c>
      <c r="C218" s="19" t="s">
        <v>1</v>
      </c>
      <c r="D218" s="19" t="s">
        <v>443</v>
      </c>
      <c r="E218" s="19" t="s">
        <v>444</v>
      </c>
      <c r="F218" s="19" t="s">
        <v>445</v>
      </c>
      <c r="G218" s="27">
        <f>6.6*100000</f>
        <v>660000</v>
      </c>
    </row>
    <row r="219" spans="1:7" ht="31.25" x14ac:dyDescent="0.3">
      <c r="A219" s="4">
        <v>69</v>
      </c>
      <c r="B219" s="28" t="s">
        <v>442</v>
      </c>
      <c r="C219" s="28" t="s">
        <v>1</v>
      </c>
      <c r="D219" s="28" t="s">
        <v>446</v>
      </c>
      <c r="E219" s="28" t="s">
        <v>447</v>
      </c>
      <c r="F219" s="28" t="s">
        <v>448</v>
      </c>
      <c r="G219" s="15">
        <v>973500</v>
      </c>
    </row>
    <row r="220" spans="1:7" x14ac:dyDescent="0.3">
      <c r="A220" s="4">
        <v>70</v>
      </c>
      <c r="B220" s="4" t="s">
        <v>449</v>
      </c>
      <c r="C220" s="4" t="s">
        <v>1</v>
      </c>
      <c r="D220" s="4" t="s">
        <v>450</v>
      </c>
      <c r="E220" s="4" t="s">
        <v>451</v>
      </c>
      <c r="F220" s="4" t="s">
        <v>452</v>
      </c>
      <c r="G220" s="9">
        <v>483000</v>
      </c>
    </row>
    <row r="221" spans="1:7" ht="31.25" x14ac:dyDescent="0.3">
      <c r="A221" s="4">
        <v>71</v>
      </c>
      <c r="B221" s="4" t="s">
        <v>449</v>
      </c>
      <c r="C221" s="4" t="s">
        <v>53</v>
      </c>
      <c r="D221" s="4" t="s">
        <v>453</v>
      </c>
      <c r="E221" s="4" t="s">
        <v>454</v>
      </c>
      <c r="F221" s="4" t="s">
        <v>455</v>
      </c>
      <c r="G221" s="9">
        <v>1487000</v>
      </c>
    </row>
    <row r="222" spans="1:7" ht="31.25" x14ac:dyDescent="0.3">
      <c r="A222" s="4">
        <v>72</v>
      </c>
      <c r="B222" s="4" t="s">
        <v>449</v>
      </c>
      <c r="C222" s="4" t="s">
        <v>53</v>
      </c>
      <c r="D222" s="4" t="s">
        <v>456</v>
      </c>
      <c r="E222" s="4" t="s">
        <v>457</v>
      </c>
      <c r="F222" s="4" t="s">
        <v>458</v>
      </c>
      <c r="G222" s="9">
        <v>600000</v>
      </c>
    </row>
    <row r="223" spans="1:7" ht="31.25" x14ac:dyDescent="0.3">
      <c r="A223" s="4">
        <v>73</v>
      </c>
      <c r="B223" s="4" t="s">
        <v>459</v>
      </c>
      <c r="C223" s="4" t="s">
        <v>1</v>
      </c>
      <c r="D223" s="4" t="s">
        <v>460</v>
      </c>
      <c r="E223" s="4" t="s">
        <v>461</v>
      </c>
      <c r="F223" s="4" t="s">
        <v>462</v>
      </c>
      <c r="G223" s="9">
        <v>197320</v>
      </c>
    </row>
    <row r="224" spans="1:7" ht="31.25" x14ac:dyDescent="0.3">
      <c r="A224" s="4">
        <v>74</v>
      </c>
      <c r="B224" s="4" t="s">
        <v>137</v>
      </c>
      <c r="C224" s="4" t="s">
        <v>7</v>
      </c>
      <c r="D224" s="4" t="s">
        <v>142</v>
      </c>
      <c r="E224" s="4" t="s">
        <v>463</v>
      </c>
      <c r="F224" s="4" t="s">
        <v>367</v>
      </c>
      <c r="G224" s="9">
        <v>2875808</v>
      </c>
    </row>
    <row r="225" spans="1:7" ht="31.25" x14ac:dyDescent="0.3">
      <c r="A225" s="4">
        <v>75</v>
      </c>
      <c r="B225" s="4" t="s">
        <v>464</v>
      </c>
      <c r="C225" s="4" t="s">
        <v>1</v>
      </c>
      <c r="D225" s="4" t="s">
        <v>465</v>
      </c>
      <c r="E225" s="4" t="s">
        <v>466</v>
      </c>
      <c r="F225" s="4" t="s">
        <v>467</v>
      </c>
      <c r="G225" s="9">
        <v>761400</v>
      </c>
    </row>
    <row r="226" spans="1:7" ht="46.9" x14ac:dyDescent="0.3">
      <c r="A226" s="4">
        <v>76</v>
      </c>
      <c r="B226" s="19" t="s">
        <v>468</v>
      </c>
      <c r="C226" s="19" t="s">
        <v>469</v>
      </c>
      <c r="D226" s="19" t="s">
        <v>470</v>
      </c>
      <c r="E226" s="19" t="s">
        <v>471</v>
      </c>
      <c r="F226" s="19" t="s">
        <v>472</v>
      </c>
      <c r="G226" s="27">
        <v>300000</v>
      </c>
    </row>
    <row r="227" spans="1:7" ht="31.25" x14ac:dyDescent="0.3">
      <c r="A227" s="4">
        <v>77</v>
      </c>
      <c r="B227" s="4" t="s">
        <v>144</v>
      </c>
      <c r="C227" s="4" t="s">
        <v>15</v>
      </c>
      <c r="D227" s="4" t="s">
        <v>473</v>
      </c>
      <c r="E227" s="4" t="s">
        <v>147</v>
      </c>
      <c r="F227" s="4" t="s">
        <v>474</v>
      </c>
      <c r="G227" s="9">
        <v>752000</v>
      </c>
    </row>
    <row r="228" spans="1:7" ht="31.25" x14ac:dyDescent="0.3">
      <c r="A228" s="4">
        <v>78</v>
      </c>
      <c r="B228" s="4" t="s">
        <v>475</v>
      </c>
      <c r="C228" s="4" t="s">
        <v>7</v>
      </c>
      <c r="D228" s="4" t="s">
        <v>150</v>
      </c>
      <c r="E228" s="4" t="s">
        <v>476</v>
      </c>
      <c r="F228" s="4" t="s">
        <v>477</v>
      </c>
      <c r="G228" s="9">
        <v>772957</v>
      </c>
    </row>
    <row r="229" spans="1:7" ht="62.5" x14ac:dyDescent="0.3">
      <c r="A229" s="4">
        <v>79</v>
      </c>
      <c r="B229" s="4" t="s">
        <v>158</v>
      </c>
      <c r="C229" s="4" t="s">
        <v>15</v>
      </c>
      <c r="D229" s="4" t="s">
        <v>478</v>
      </c>
      <c r="E229" s="4" t="s">
        <v>479</v>
      </c>
      <c r="F229" s="4" t="s">
        <v>441</v>
      </c>
      <c r="G229" s="9">
        <v>480000</v>
      </c>
    </row>
    <row r="230" spans="1:7" ht="46.9" x14ac:dyDescent="0.3">
      <c r="A230" s="4">
        <v>80</v>
      </c>
      <c r="B230" s="4" t="s">
        <v>163</v>
      </c>
      <c r="C230" s="4" t="s">
        <v>2</v>
      </c>
      <c r="D230" s="4" t="s">
        <v>480</v>
      </c>
      <c r="E230" s="4" t="s">
        <v>481</v>
      </c>
      <c r="F230" s="4" t="s">
        <v>482</v>
      </c>
      <c r="G230" s="9">
        <v>1730000</v>
      </c>
    </row>
    <row r="231" spans="1:7" ht="46.9" x14ac:dyDescent="0.3">
      <c r="A231" s="4">
        <v>81</v>
      </c>
      <c r="B231" s="4" t="s">
        <v>163</v>
      </c>
      <c r="C231" s="4" t="s">
        <v>7</v>
      </c>
      <c r="D231" s="4" t="s">
        <v>483</v>
      </c>
      <c r="E231" s="4" t="s">
        <v>484</v>
      </c>
      <c r="F231" s="4" t="s">
        <v>292</v>
      </c>
      <c r="G231" s="9">
        <v>2524879</v>
      </c>
    </row>
    <row r="232" spans="1:7" ht="31.25" x14ac:dyDescent="0.3">
      <c r="A232" s="4">
        <v>82</v>
      </c>
      <c r="B232" s="4" t="s">
        <v>485</v>
      </c>
      <c r="C232" s="4" t="s">
        <v>1</v>
      </c>
      <c r="D232" s="4" t="s">
        <v>486</v>
      </c>
      <c r="E232" s="4" t="s">
        <v>487</v>
      </c>
      <c r="F232" s="4" t="s">
        <v>359</v>
      </c>
      <c r="G232" s="9">
        <v>271680</v>
      </c>
    </row>
    <row r="233" spans="1:7" ht="46.9" x14ac:dyDescent="0.3">
      <c r="A233" s="4">
        <v>83</v>
      </c>
      <c r="B233" s="4" t="s">
        <v>485</v>
      </c>
      <c r="C233" s="4" t="s">
        <v>2</v>
      </c>
      <c r="D233" s="4" t="s">
        <v>488</v>
      </c>
      <c r="E233" s="4" t="s">
        <v>489</v>
      </c>
      <c r="F233" s="4" t="s">
        <v>274</v>
      </c>
      <c r="G233" s="9">
        <v>450000</v>
      </c>
    </row>
    <row r="234" spans="1:7" ht="31.25" x14ac:dyDescent="0.3">
      <c r="A234" s="4">
        <v>84</v>
      </c>
      <c r="B234" s="4" t="s">
        <v>490</v>
      </c>
      <c r="C234" s="4" t="s">
        <v>1</v>
      </c>
      <c r="D234" s="4" t="s">
        <v>491</v>
      </c>
      <c r="E234" s="4" t="s">
        <v>492</v>
      </c>
      <c r="F234" s="4" t="s">
        <v>493</v>
      </c>
      <c r="G234" s="9">
        <v>446600</v>
      </c>
    </row>
    <row r="235" spans="1:7" ht="31.25" x14ac:dyDescent="0.3">
      <c r="A235" s="4">
        <v>85</v>
      </c>
      <c r="B235" s="4" t="s">
        <v>494</v>
      </c>
      <c r="C235" s="4" t="s">
        <v>14</v>
      </c>
      <c r="D235" s="4" t="s">
        <v>495</v>
      </c>
      <c r="E235" s="4" t="s">
        <v>496</v>
      </c>
      <c r="F235" s="4" t="s">
        <v>497</v>
      </c>
      <c r="G235" s="9">
        <v>100000</v>
      </c>
    </row>
    <row r="236" spans="1:7" ht="46.9" x14ac:dyDescent="0.3">
      <c r="A236" s="4">
        <v>86</v>
      </c>
      <c r="B236" s="28" t="s">
        <v>498</v>
      </c>
      <c r="C236" s="28" t="s">
        <v>1</v>
      </c>
      <c r="D236" s="28" t="s">
        <v>499</v>
      </c>
      <c r="E236" s="28" t="s">
        <v>500</v>
      </c>
      <c r="F236" s="28" t="s">
        <v>501</v>
      </c>
      <c r="G236" s="15">
        <v>231871</v>
      </c>
    </row>
    <row r="237" spans="1:7" ht="46.9" x14ac:dyDescent="0.3">
      <c r="A237" s="4">
        <v>87</v>
      </c>
      <c r="B237" s="4" t="s">
        <v>498</v>
      </c>
      <c r="C237" s="4" t="s">
        <v>6</v>
      </c>
      <c r="D237" s="4" t="s">
        <v>502</v>
      </c>
      <c r="E237" s="4" t="s">
        <v>503</v>
      </c>
      <c r="F237" s="4" t="s">
        <v>504</v>
      </c>
      <c r="G237" s="9">
        <v>240000</v>
      </c>
    </row>
    <row r="238" spans="1:7" ht="46.9" x14ac:dyDescent="0.3">
      <c r="A238" s="4">
        <v>88</v>
      </c>
      <c r="B238" s="4" t="s">
        <v>505</v>
      </c>
      <c r="C238" s="4" t="s">
        <v>6</v>
      </c>
      <c r="D238" s="4" t="s">
        <v>506</v>
      </c>
      <c r="E238" s="4" t="s">
        <v>507</v>
      </c>
      <c r="F238" s="4" t="s">
        <v>508</v>
      </c>
      <c r="G238" s="9">
        <v>22875</v>
      </c>
    </row>
    <row r="239" spans="1:7" ht="46.9" x14ac:dyDescent="0.3">
      <c r="A239" s="4">
        <v>89</v>
      </c>
      <c r="B239" s="4" t="s">
        <v>176</v>
      </c>
      <c r="C239" s="4" t="s">
        <v>7</v>
      </c>
      <c r="D239" s="4" t="s">
        <v>509</v>
      </c>
      <c r="E239" s="4" t="s">
        <v>510</v>
      </c>
      <c r="F239" s="4" t="s">
        <v>511</v>
      </c>
      <c r="G239" s="9">
        <v>631000</v>
      </c>
    </row>
    <row r="240" spans="1:7" ht="31.25" x14ac:dyDescent="0.3">
      <c r="A240" s="4">
        <v>90</v>
      </c>
      <c r="B240" s="4" t="s">
        <v>176</v>
      </c>
      <c r="C240" s="4" t="s">
        <v>8</v>
      </c>
      <c r="D240" s="4" t="s">
        <v>512</v>
      </c>
      <c r="E240" s="4" t="s">
        <v>178</v>
      </c>
      <c r="F240" s="4" t="s">
        <v>513</v>
      </c>
      <c r="G240" s="9">
        <v>369503</v>
      </c>
    </row>
    <row r="241" spans="1:7" ht="46.9" x14ac:dyDescent="0.3">
      <c r="A241" s="4">
        <v>91</v>
      </c>
      <c r="B241" s="4" t="s">
        <v>176</v>
      </c>
      <c r="C241" s="4" t="s">
        <v>289</v>
      </c>
      <c r="D241" s="4" t="s">
        <v>514</v>
      </c>
      <c r="E241" s="4" t="s">
        <v>515</v>
      </c>
      <c r="F241" s="4" t="s">
        <v>516</v>
      </c>
      <c r="G241" s="9">
        <v>600000</v>
      </c>
    </row>
    <row r="242" spans="1:7" ht="31.25" x14ac:dyDescent="0.3">
      <c r="A242" s="4">
        <v>92</v>
      </c>
      <c r="B242" s="4" t="s">
        <v>517</v>
      </c>
      <c r="C242" s="4" t="s">
        <v>1</v>
      </c>
      <c r="D242" s="4" t="s">
        <v>518</v>
      </c>
      <c r="E242" s="4" t="s">
        <v>519</v>
      </c>
      <c r="F242" s="4" t="s">
        <v>520</v>
      </c>
      <c r="G242" s="9">
        <v>197142</v>
      </c>
    </row>
    <row r="243" spans="1:7" ht="31.25" x14ac:dyDescent="0.3">
      <c r="A243" s="4">
        <v>93</v>
      </c>
      <c r="B243" s="28" t="s">
        <v>521</v>
      </c>
      <c r="C243" s="28" t="s">
        <v>1</v>
      </c>
      <c r="D243" s="28" t="s">
        <v>522</v>
      </c>
      <c r="E243" s="28" t="s">
        <v>523</v>
      </c>
      <c r="F243" s="28" t="s">
        <v>524</v>
      </c>
      <c r="G243" s="15">
        <v>625925</v>
      </c>
    </row>
    <row r="244" spans="1:7" x14ac:dyDescent="0.3">
      <c r="A244" s="4">
        <v>94</v>
      </c>
      <c r="B244" s="28" t="s">
        <v>521</v>
      </c>
      <c r="C244" s="28" t="s">
        <v>15</v>
      </c>
      <c r="D244" s="28" t="s">
        <v>525</v>
      </c>
      <c r="E244" s="28" t="s">
        <v>526</v>
      </c>
      <c r="F244" s="4" t="s">
        <v>230</v>
      </c>
      <c r="G244" s="9">
        <v>449707</v>
      </c>
    </row>
    <row r="245" spans="1:7" ht="46.9" x14ac:dyDescent="0.3">
      <c r="A245" s="4">
        <v>95</v>
      </c>
      <c r="B245" s="4" t="s">
        <v>183</v>
      </c>
      <c r="C245" s="4" t="s">
        <v>1</v>
      </c>
      <c r="D245" s="4" t="s">
        <v>527</v>
      </c>
      <c r="E245" s="4" t="s">
        <v>528</v>
      </c>
      <c r="F245" s="4" t="s">
        <v>529</v>
      </c>
      <c r="G245" s="9">
        <v>283676</v>
      </c>
    </row>
    <row r="246" spans="1:7" ht="31.25" x14ac:dyDescent="0.3">
      <c r="A246" s="4">
        <v>96</v>
      </c>
      <c r="B246" s="4" t="s">
        <v>186</v>
      </c>
      <c r="C246" s="4" t="s">
        <v>1</v>
      </c>
      <c r="D246" s="4" t="s">
        <v>530</v>
      </c>
      <c r="E246" s="4" t="s">
        <v>531</v>
      </c>
      <c r="F246" s="4" t="s">
        <v>234</v>
      </c>
      <c r="G246" s="9">
        <v>120000</v>
      </c>
    </row>
    <row r="247" spans="1:7" ht="46.9" x14ac:dyDescent="0.3">
      <c r="A247" s="4">
        <v>97</v>
      </c>
      <c r="B247" s="4" t="s">
        <v>186</v>
      </c>
      <c r="C247" s="4" t="s">
        <v>3</v>
      </c>
      <c r="D247" s="4" t="s">
        <v>532</v>
      </c>
      <c r="E247" s="4" t="s">
        <v>533</v>
      </c>
      <c r="F247" s="4" t="s">
        <v>534</v>
      </c>
      <c r="G247" s="9">
        <v>2408000</v>
      </c>
    </row>
    <row r="248" spans="1:7" x14ac:dyDescent="0.3">
      <c r="A248" s="4">
        <v>98</v>
      </c>
      <c r="B248" s="4" t="s">
        <v>189</v>
      </c>
      <c r="C248" s="4" t="s">
        <v>1</v>
      </c>
      <c r="D248" s="4" t="s">
        <v>535</v>
      </c>
      <c r="E248" s="4" t="s">
        <v>536</v>
      </c>
      <c r="F248" s="4" t="s">
        <v>234</v>
      </c>
      <c r="G248" s="9">
        <v>249793</v>
      </c>
    </row>
    <row r="249" spans="1:7" ht="46.9" x14ac:dyDescent="0.3">
      <c r="A249" s="4">
        <v>99</v>
      </c>
      <c r="B249" s="4" t="s">
        <v>192</v>
      </c>
      <c r="C249" s="4" t="s">
        <v>2</v>
      </c>
      <c r="D249" s="4" t="s">
        <v>537</v>
      </c>
      <c r="E249" s="4" t="s">
        <v>194</v>
      </c>
      <c r="F249" s="4" t="s">
        <v>493</v>
      </c>
      <c r="G249" s="9">
        <v>500000</v>
      </c>
    </row>
    <row r="250" spans="1:7" ht="31.25" x14ac:dyDescent="0.3">
      <c r="A250" s="4">
        <v>100</v>
      </c>
      <c r="B250" s="4" t="s">
        <v>538</v>
      </c>
      <c r="C250" s="4" t="s">
        <v>539</v>
      </c>
      <c r="D250" s="4" t="s">
        <v>540</v>
      </c>
      <c r="E250" s="4" t="s">
        <v>541</v>
      </c>
      <c r="F250" s="4" t="s">
        <v>542</v>
      </c>
      <c r="G250" s="9">
        <v>216466</v>
      </c>
    </row>
    <row r="251" spans="1:7" ht="46.9" x14ac:dyDescent="0.3">
      <c r="A251" s="4">
        <v>101</v>
      </c>
      <c r="B251" s="4" t="s">
        <v>543</v>
      </c>
      <c r="C251" s="4" t="s">
        <v>2</v>
      </c>
      <c r="D251" s="4" t="s">
        <v>544</v>
      </c>
      <c r="E251" s="4" t="s">
        <v>545</v>
      </c>
      <c r="F251" s="4" t="s">
        <v>546</v>
      </c>
      <c r="G251" s="9">
        <v>600000</v>
      </c>
    </row>
    <row r="252" spans="1:7" ht="46.9" x14ac:dyDescent="0.3">
      <c r="A252" s="4">
        <v>102</v>
      </c>
      <c r="B252" s="4" t="s">
        <v>543</v>
      </c>
      <c r="C252" s="4" t="s">
        <v>1</v>
      </c>
      <c r="D252" s="4" t="s">
        <v>547</v>
      </c>
      <c r="E252" s="4" t="s">
        <v>548</v>
      </c>
      <c r="F252" s="4" t="s">
        <v>549</v>
      </c>
      <c r="G252" s="9">
        <v>467990</v>
      </c>
    </row>
    <row r="253" spans="1:7" ht="46.9" x14ac:dyDescent="0.3">
      <c r="A253" s="4">
        <v>103</v>
      </c>
      <c r="B253" s="4" t="s">
        <v>200</v>
      </c>
      <c r="C253" s="4" t="s">
        <v>15</v>
      </c>
      <c r="D253" s="4" t="s">
        <v>550</v>
      </c>
      <c r="E253" s="4" t="s">
        <v>551</v>
      </c>
      <c r="F253" s="4" t="s">
        <v>429</v>
      </c>
      <c r="G253" s="9">
        <v>168000</v>
      </c>
    </row>
    <row r="254" spans="1:7" ht="31.25" x14ac:dyDescent="0.3">
      <c r="A254" s="4">
        <v>104</v>
      </c>
      <c r="B254" s="4" t="s">
        <v>552</v>
      </c>
      <c r="C254" s="4" t="s">
        <v>1</v>
      </c>
      <c r="D254" s="4" t="s">
        <v>553</v>
      </c>
      <c r="E254" s="4" t="s">
        <v>554</v>
      </c>
      <c r="F254" s="4" t="s">
        <v>555</v>
      </c>
      <c r="G254" s="9">
        <v>222595</v>
      </c>
    </row>
    <row r="255" spans="1:7" ht="46.9" x14ac:dyDescent="0.3">
      <c r="A255" s="4">
        <v>105</v>
      </c>
      <c r="B255" s="4" t="s">
        <v>556</v>
      </c>
      <c r="C255" s="4" t="s">
        <v>14</v>
      </c>
      <c r="D255" s="4" t="s">
        <v>557</v>
      </c>
      <c r="E255" s="4" t="s">
        <v>558</v>
      </c>
      <c r="F255" s="4" t="s">
        <v>497</v>
      </c>
      <c r="G255" s="9">
        <v>100000</v>
      </c>
    </row>
    <row r="256" spans="1:7" ht="46.9" x14ac:dyDescent="0.3">
      <c r="A256" s="4">
        <v>106</v>
      </c>
      <c r="B256" s="4" t="s">
        <v>221</v>
      </c>
      <c r="C256" s="4" t="s">
        <v>1</v>
      </c>
      <c r="D256" s="4" t="s">
        <v>559</v>
      </c>
      <c r="E256" s="4" t="s">
        <v>560</v>
      </c>
      <c r="F256" s="4" t="s">
        <v>520</v>
      </c>
      <c r="G256" s="9">
        <v>444246</v>
      </c>
    </row>
    <row r="257" spans="1:7" ht="31.25" x14ac:dyDescent="0.3">
      <c r="A257" s="4">
        <v>107</v>
      </c>
      <c r="B257" s="4" t="s">
        <v>221</v>
      </c>
      <c r="C257" s="4" t="s">
        <v>2</v>
      </c>
      <c r="D257" s="4" t="s">
        <v>224</v>
      </c>
      <c r="E257" s="4" t="s">
        <v>225</v>
      </c>
      <c r="F257" s="4" t="s">
        <v>561</v>
      </c>
      <c r="G257" s="9">
        <v>650000</v>
      </c>
    </row>
    <row r="258" spans="1:7" ht="31.25" x14ac:dyDescent="0.3">
      <c r="A258" s="4">
        <v>108</v>
      </c>
      <c r="B258" s="4" t="s">
        <v>221</v>
      </c>
      <c r="C258" s="4" t="s">
        <v>562</v>
      </c>
      <c r="D258" s="4" t="s">
        <v>563</v>
      </c>
      <c r="E258" s="4" t="s">
        <v>564</v>
      </c>
      <c r="F258" s="4" t="s">
        <v>565</v>
      </c>
      <c r="G258" s="9">
        <v>873000</v>
      </c>
    </row>
    <row r="259" spans="1:7" ht="31.25" x14ac:dyDescent="0.3">
      <c r="A259" s="4">
        <v>109</v>
      </c>
      <c r="B259" s="4" t="s">
        <v>566</v>
      </c>
      <c r="C259" s="4" t="s">
        <v>1</v>
      </c>
      <c r="D259" s="4" t="s">
        <v>567</v>
      </c>
      <c r="E259" s="4" t="s">
        <v>568</v>
      </c>
      <c r="F259" s="4" t="s">
        <v>342</v>
      </c>
      <c r="G259" s="9">
        <v>131446</v>
      </c>
    </row>
    <row r="260" spans="1:7" ht="31.25" x14ac:dyDescent="0.3">
      <c r="A260" s="4">
        <v>110</v>
      </c>
      <c r="B260" s="4" t="s">
        <v>569</v>
      </c>
      <c r="C260" s="4" t="s">
        <v>289</v>
      </c>
      <c r="D260" s="4" t="s">
        <v>570</v>
      </c>
      <c r="E260" s="4" t="s">
        <v>571</v>
      </c>
      <c r="F260" s="4" t="s">
        <v>328</v>
      </c>
      <c r="G260" s="9">
        <v>2478600</v>
      </c>
    </row>
    <row r="261" spans="1:7" ht="31.25" x14ac:dyDescent="0.3">
      <c r="A261" s="4">
        <v>111</v>
      </c>
      <c r="B261" s="4" t="s">
        <v>572</v>
      </c>
      <c r="C261" s="4" t="s">
        <v>2</v>
      </c>
      <c r="D261" s="4" t="s">
        <v>573</v>
      </c>
      <c r="E261" s="4" t="s">
        <v>574</v>
      </c>
      <c r="F261" s="4" t="s">
        <v>575</v>
      </c>
      <c r="G261" s="9">
        <v>800000</v>
      </c>
    </row>
    <row r="262" spans="1:7" ht="46.9" x14ac:dyDescent="0.3">
      <c r="A262" s="4">
        <v>112</v>
      </c>
      <c r="B262" s="4" t="s">
        <v>576</v>
      </c>
      <c r="C262" s="4" t="s">
        <v>1</v>
      </c>
      <c r="D262" s="4" t="s">
        <v>577</v>
      </c>
      <c r="E262" s="4" t="s">
        <v>578</v>
      </c>
      <c r="F262" s="4" t="s">
        <v>579</v>
      </c>
      <c r="G262" s="9">
        <v>274400</v>
      </c>
    </row>
    <row r="263" spans="1:7" x14ac:dyDescent="0.3">
      <c r="A263" s="63" t="s">
        <v>0</v>
      </c>
      <c r="B263" s="64"/>
      <c r="C263" s="64"/>
      <c r="D263" s="64"/>
      <c r="E263" s="64"/>
      <c r="F263" s="65"/>
      <c r="G263" s="24">
        <f>SUM(G151:G262)</f>
        <v>78737019</v>
      </c>
    </row>
  </sheetData>
  <mergeCells count="8">
    <mergeCell ref="A149:G149"/>
    <mergeCell ref="A263:F263"/>
    <mergeCell ref="A1:G1"/>
    <mergeCell ref="A2:G2"/>
    <mergeCell ref="A3:G3"/>
    <mergeCell ref="A75:F75"/>
    <mergeCell ref="A77:G77"/>
    <mergeCell ref="A147:F1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Sponsored Projects 2015-2018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drsmsan</cp:lastModifiedBy>
  <dcterms:created xsi:type="dcterms:W3CDTF">2018-11-27T10:49:56Z</dcterms:created>
  <dcterms:modified xsi:type="dcterms:W3CDTF">2019-01-11T12:54:11Z</dcterms:modified>
</cp:coreProperties>
</file>